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台中教育大學\行動裝置軟體應用研究\教材\DANP\回收\"/>
    </mc:Choice>
  </mc:AlternateContent>
  <bookViews>
    <workbookView xWindow="-108" yWindow="-108" windowWidth="19416" windowHeight="10296" activeTab="10"/>
  </bookViews>
  <sheets>
    <sheet name="工作表1" sheetId="13" r:id="rId1"/>
    <sheet name="工作表2" sheetId="14" r:id="rId2"/>
    <sheet name="工作表3" sheetId="15" r:id="rId3"/>
    <sheet name="工作表4" sheetId="16" r:id="rId4"/>
    <sheet name="工作表5" sheetId="17" r:id="rId5"/>
    <sheet name="工作表6" sheetId="18" r:id="rId6"/>
    <sheet name="工作表7" sheetId="19" r:id="rId7"/>
    <sheet name="算術平均" sheetId="22" r:id="rId8"/>
    <sheet name="幾何平均 " sheetId="21" r:id="rId9"/>
    <sheet name="DEMATEL計算範本" sheetId="23" r:id="rId10"/>
    <sheet name="DEMATEL計算" sheetId="26" r:id="rId11"/>
  </sheets>
  <externalReferences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" i="26" l="1"/>
  <c r="N80" i="26"/>
  <c r="M81" i="26"/>
  <c r="N81" i="26"/>
  <c r="M82" i="26"/>
  <c r="N82" i="26"/>
  <c r="M83" i="26"/>
  <c r="N83" i="26"/>
  <c r="M84" i="26"/>
  <c r="N84" i="26"/>
  <c r="M85" i="26"/>
  <c r="N85" i="26"/>
  <c r="M86" i="26"/>
  <c r="N86" i="26"/>
  <c r="N79" i="26"/>
  <c r="M79" i="26"/>
  <c r="N76" i="26"/>
  <c r="M76" i="26"/>
  <c r="P76" i="26" s="1"/>
  <c r="N75" i="26"/>
  <c r="M75" i="26"/>
  <c r="P75" i="26" s="1"/>
  <c r="N74" i="26"/>
  <c r="M74" i="26"/>
  <c r="P74" i="26" s="1"/>
  <c r="N73" i="26"/>
  <c r="M73" i="26"/>
  <c r="P73" i="26" s="1"/>
  <c r="N72" i="26"/>
  <c r="M72" i="26"/>
  <c r="P72" i="26" s="1"/>
  <c r="N71" i="26"/>
  <c r="M71" i="26"/>
  <c r="P71" i="26" s="1"/>
  <c r="N70" i="26"/>
  <c r="M70" i="26"/>
  <c r="P70" i="26" s="1"/>
  <c r="N69" i="26"/>
  <c r="M69" i="26"/>
  <c r="P69" i="26" s="1"/>
  <c r="O69" i="26" l="1"/>
  <c r="O71" i="26"/>
  <c r="O73" i="26"/>
  <c r="O75" i="26"/>
  <c r="O70" i="26"/>
  <c r="O72" i="26"/>
  <c r="O74" i="26"/>
  <c r="O76" i="26"/>
  <c r="U66" i="26"/>
  <c r="N66" i="26"/>
  <c r="O66" i="26"/>
  <c r="P66" i="26"/>
  <c r="Q66" i="26"/>
  <c r="R66" i="26"/>
  <c r="S66" i="26"/>
  <c r="T66" i="26"/>
  <c r="M66" i="26"/>
  <c r="N65" i="26"/>
  <c r="O65" i="26"/>
  <c r="P65" i="26"/>
  <c r="Q65" i="26"/>
  <c r="R65" i="26"/>
  <c r="S65" i="26"/>
  <c r="T65" i="26"/>
  <c r="M65" i="26"/>
  <c r="U58" i="26"/>
  <c r="U59" i="26"/>
  <c r="U60" i="26"/>
  <c r="U61" i="26"/>
  <c r="U62" i="26"/>
  <c r="U63" i="26"/>
  <c r="U64" i="26"/>
  <c r="U57" i="26"/>
  <c r="M57" i="26" a="1"/>
  <c r="N57" i="26" s="1"/>
  <c r="M45" i="26" a="1"/>
  <c r="N45" i="26" s="1"/>
  <c r="M36" i="26"/>
  <c r="N36" i="26"/>
  <c r="O36" i="26"/>
  <c r="P36" i="26"/>
  <c r="Q36" i="26"/>
  <c r="R36" i="26"/>
  <c r="S36" i="26"/>
  <c r="T36" i="26"/>
  <c r="M37" i="26"/>
  <c r="N37" i="26"/>
  <c r="O37" i="26"/>
  <c r="P37" i="26"/>
  <c r="Q37" i="26"/>
  <c r="R37" i="26"/>
  <c r="S37" i="26"/>
  <c r="T37" i="26"/>
  <c r="M38" i="26"/>
  <c r="N38" i="26"/>
  <c r="O38" i="26"/>
  <c r="P38" i="26"/>
  <c r="Q38" i="26"/>
  <c r="R38" i="26"/>
  <c r="S38" i="26"/>
  <c r="T38" i="26"/>
  <c r="M39" i="26"/>
  <c r="N39" i="26"/>
  <c r="O39" i="26"/>
  <c r="P39" i="26"/>
  <c r="Q39" i="26"/>
  <c r="R39" i="26"/>
  <c r="S39" i="26"/>
  <c r="T39" i="26"/>
  <c r="M40" i="26"/>
  <c r="N40" i="26"/>
  <c r="O40" i="26"/>
  <c r="P40" i="26"/>
  <c r="Q40" i="26"/>
  <c r="R40" i="26"/>
  <c r="S40" i="26"/>
  <c r="T40" i="26"/>
  <c r="M41" i="26"/>
  <c r="N41" i="26"/>
  <c r="O41" i="26"/>
  <c r="P41" i="26"/>
  <c r="Q41" i="26"/>
  <c r="R41" i="26"/>
  <c r="S41" i="26"/>
  <c r="T41" i="26"/>
  <c r="M42" i="26"/>
  <c r="N42" i="26"/>
  <c r="O42" i="26"/>
  <c r="P42" i="26"/>
  <c r="Q42" i="26"/>
  <c r="R42" i="26"/>
  <c r="S42" i="26"/>
  <c r="T42" i="26"/>
  <c r="N35" i="26"/>
  <c r="O35" i="26"/>
  <c r="P35" i="26"/>
  <c r="Q35" i="26"/>
  <c r="R35" i="26"/>
  <c r="S35" i="26"/>
  <c r="T35" i="26"/>
  <c r="M35" i="26"/>
  <c r="N12" i="26"/>
  <c r="O12" i="26"/>
  <c r="P12" i="26"/>
  <c r="Q12" i="26"/>
  <c r="R12" i="26"/>
  <c r="S12" i="26"/>
  <c r="T12" i="26"/>
  <c r="M12" i="26"/>
  <c r="U5" i="26"/>
  <c r="U6" i="26"/>
  <c r="U7" i="26"/>
  <c r="U8" i="26"/>
  <c r="U9" i="26"/>
  <c r="U10" i="26"/>
  <c r="U11" i="26"/>
  <c r="U4" i="26"/>
  <c r="U12" i="26" s="1"/>
  <c r="E65" i="26"/>
  <c r="D65" i="26"/>
  <c r="E64" i="26"/>
  <c r="D64" i="26"/>
  <c r="E63" i="26"/>
  <c r="D63" i="26"/>
  <c r="E62" i="26"/>
  <c r="D62" i="26"/>
  <c r="E61" i="26"/>
  <c r="D61" i="26"/>
  <c r="E60" i="26"/>
  <c r="D60" i="26"/>
  <c r="G9" i="26"/>
  <c r="F9" i="26"/>
  <c r="E9" i="26"/>
  <c r="D9" i="26"/>
  <c r="C9" i="26"/>
  <c r="B9" i="26"/>
  <c r="G8" i="26"/>
  <c r="F8" i="26"/>
  <c r="E8" i="26"/>
  <c r="D8" i="26"/>
  <c r="C8" i="26"/>
  <c r="B8" i="26"/>
  <c r="G7" i="26"/>
  <c r="F7" i="26"/>
  <c r="E7" i="26"/>
  <c r="D7" i="26"/>
  <c r="C7" i="26"/>
  <c r="B7" i="26"/>
  <c r="G6" i="26"/>
  <c r="F6" i="26"/>
  <c r="E6" i="26"/>
  <c r="D6" i="26"/>
  <c r="C6" i="26"/>
  <c r="B6" i="26"/>
  <c r="G5" i="26"/>
  <c r="F5" i="26"/>
  <c r="E5" i="26"/>
  <c r="D5" i="26"/>
  <c r="C5" i="26"/>
  <c r="B5" i="26"/>
  <c r="G4" i="26"/>
  <c r="F4" i="26"/>
  <c r="E4" i="26"/>
  <c r="D4" i="26"/>
  <c r="C4" i="26"/>
  <c r="B4" i="26"/>
  <c r="E65" i="23"/>
  <c r="D65" i="23"/>
  <c r="E64" i="23"/>
  <c r="D64" i="23"/>
  <c r="E63" i="23"/>
  <c r="D63" i="23"/>
  <c r="E62" i="23"/>
  <c r="D62" i="23"/>
  <c r="E61" i="23"/>
  <c r="D61" i="23"/>
  <c r="E60" i="23"/>
  <c r="D60" i="23"/>
  <c r="G9" i="23"/>
  <c r="F9" i="23"/>
  <c r="E9" i="23"/>
  <c r="D9" i="23"/>
  <c r="C9" i="23"/>
  <c r="B9" i="23"/>
  <c r="G8" i="23"/>
  <c r="F8" i="23"/>
  <c r="E8" i="23"/>
  <c r="D8" i="23"/>
  <c r="C8" i="23"/>
  <c r="B8" i="23"/>
  <c r="G7" i="23"/>
  <c r="F7" i="23"/>
  <c r="E7" i="23"/>
  <c r="D7" i="23"/>
  <c r="C7" i="23"/>
  <c r="B7" i="23"/>
  <c r="G6" i="23"/>
  <c r="F6" i="23"/>
  <c r="E6" i="23"/>
  <c r="D6" i="23"/>
  <c r="C6" i="23"/>
  <c r="B6" i="23"/>
  <c r="G5" i="23"/>
  <c r="F5" i="23"/>
  <c r="E5" i="23"/>
  <c r="D5" i="23"/>
  <c r="C5" i="23"/>
  <c r="B5" i="23"/>
  <c r="G4" i="23"/>
  <c r="F4" i="23"/>
  <c r="E4" i="23"/>
  <c r="D4" i="23"/>
  <c r="D10" i="23" s="1"/>
  <c r="C4" i="23"/>
  <c r="B4" i="23"/>
  <c r="B10" i="23" l="1"/>
  <c r="H8" i="23"/>
  <c r="G10" i="23"/>
  <c r="F10" i="23"/>
  <c r="H9" i="23"/>
  <c r="C10" i="23"/>
  <c r="H8" i="26"/>
  <c r="E10" i="23"/>
  <c r="S64" i="26"/>
  <c r="S63" i="26"/>
  <c r="S62" i="26"/>
  <c r="S61" i="26"/>
  <c r="S60" i="26"/>
  <c r="S59" i="26"/>
  <c r="S58" i="26"/>
  <c r="S57" i="26"/>
  <c r="R64" i="26"/>
  <c r="R63" i="26"/>
  <c r="R62" i="26"/>
  <c r="R61" i="26"/>
  <c r="R60" i="26"/>
  <c r="R59" i="26"/>
  <c r="R58" i="26"/>
  <c r="R57" i="26"/>
  <c r="M64" i="26"/>
  <c r="M62" i="26"/>
  <c r="M58" i="26"/>
  <c r="T64" i="26"/>
  <c r="T62" i="26"/>
  <c r="T61" i="26"/>
  <c r="T60" i="26"/>
  <c r="T59" i="26"/>
  <c r="T58" i="26"/>
  <c r="T57" i="26"/>
  <c r="Q64" i="26"/>
  <c r="Q63" i="26"/>
  <c r="Q62" i="26"/>
  <c r="Q61" i="26"/>
  <c r="Q60" i="26"/>
  <c r="Q59" i="26"/>
  <c r="Q58" i="26"/>
  <c r="Q57" i="26"/>
  <c r="M63" i="26"/>
  <c r="M61" i="26"/>
  <c r="M60" i="26"/>
  <c r="M59" i="26"/>
  <c r="M57" i="26"/>
  <c r="T63" i="26"/>
  <c r="P64" i="26"/>
  <c r="P63" i="26"/>
  <c r="P62" i="26"/>
  <c r="P61" i="26"/>
  <c r="P60" i="26"/>
  <c r="P59" i="26"/>
  <c r="P58" i="26"/>
  <c r="P57" i="26"/>
  <c r="O64" i="26"/>
  <c r="O63" i="26"/>
  <c r="O62" i="26"/>
  <c r="O61" i="26"/>
  <c r="O60" i="26"/>
  <c r="O59" i="26"/>
  <c r="O58" i="26"/>
  <c r="O57" i="26"/>
  <c r="N64" i="26"/>
  <c r="N63" i="26"/>
  <c r="N62" i="26"/>
  <c r="N61" i="26"/>
  <c r="N60" i="26"/>
  <c r="N59" i="26"/>
  <c r="N58" i="26"/>
  <c r="S52" i="26"/>
  <c r="S51" i="26"/>
  <c r="S50" i="26"/>
  <c r="S49" i="26"/>
  <c r="S48" i="26"/>
  <c r="S47" i="26"/>
  <c r="S46" i="26"/>
  <c r="S45" i="26"/>
  <c r="R52" i="26"/>
  <c r="R51" i="26"/>
  <c r="R50" i="26"/>
  <c r="R49" i="26"/>
  <c r="R48" i="26"/>
  <c r="R47" i="26"/>
  <c r="R46" i="26"/>
  <c r="R45" i="26"/>
  <c r="M51" i="26"/>
  <c r="M49" i="26"/>
  <c r="M46" i="26"/>
  <c r="T46" i="26"/>
  <c r="P52" i="26"/>
  <c r="P51" i="26"/>
  <c r="P50" i="26"/>
  <c r="P49" i="26"/>
  <c r="P48" i="26"/>
  <c r="P47" i="26"/>
  <c r="P46" i="26"/>
  <c r="P45" i="26"/>
  <c r="M52" i="26"/>
  <c r="M50" i="26"/>
  <c r="M48" i="26"/>
  <c r="M47" i="26"/>
  <c r="M45" i="26"/>
  <c r="T52" i="26"/>
  <c r="T51" i="26"/>
  <c r="T50" i="26"/>
  <c r="T49" i="26"/>
  <c r="T48" i="26"/>
  <c r="T47" i="26"/>
  <c r="T45" i="26"/>
  <c r="Q52" i="26"/>
  <c r="Q51" i="26"/>
  <c r="Q50" i="26"/>
  <c r="Q49" i="26"/>
  <c r="Q48" i="26"/>
  <c r="Q47" i="26"/>
  <c r="Q46" i="26"/>
  <c r="Q45" i="26"/>
  <c r="O52" i="26"/>
  <c r="O51" i="26"/>
  <c r="O50" i="26"/>
  <c r="O49" i="26"/>
  <c r="O48" i="26"/>
  <c r="O47" i="26"/>
  <c r="O46" i="26"/>
  <c r="O45" i="26"/>
  <c r="N52" i="26"/>
  <c r="N51" i="26"/>
  <c r="N50" i="26"/>
  <c r="N49" i="26"/>
  <c r="N48" i="26"/>
  <c r="N47" i="26"/>
  <c r="N46" i="26"/>
  <c r="E10" i="26"/>
  <c r="G10" i="26"/>
  <c r="B10" i="26"/>
  <c r="M16" i="26"/>
  <c r="M17" i="26"/>
  <c r="M18" i="26"/>
  <c r="M19" i="26"/>
  <c r="M20" i="26"/>
  <c r="M21" i="26"/>
  <c r="M22" i="26"/>
  <c r="N15" i="26"/>
  <c r="R16" i="26"/>
  <c r="N16" i="26"/>
  <c r="N17" i="26"/>
  <c r="N18" i="26"/>
  <c r="N19" i="26"/>
  <c r="N20" i="26"/>
  <c r="N21" i="26"/>
  <c r="N22" i="26"/>
  <c r="O15" i="26"/>
  <c r="R18" i="26"/>
  <c r="O16" i="26"/>
  <c r="O17" i="26"/>
  <c r="O18" i="26"/>
  <c r="O19" i="26"/>
  <c r="O20" i="26"/>
  <c r="O21" i="26"/>
  <c r="O22" i="26"/>
  <c r="P15" i="26"/>
  <c r="R19" i="26"/>
  <c r="P16" i="26"/>
  <c r="P17" i="26"/>
  <c r="P18" i="26"/>
  <c r="P19" i="26"/>
  <c r="P20" i="26"/>
  <c r="P21" i="26"/>
  <c r="P22" i="26"/>
  <c r="Q15" i="26"/>
  <c r="R17" i="26"/>
  <c r="R21" i="26"/>
  <c r="R22" i="26"/>
  <c r="S15" i="26"/>
  <c r="Q16" i="26"/>
  <c r="Q17" i="26"/>
  <c r="Q18" i="26"/>
  <c r="Q19" i="26"/>
  <c r="Q20" i="26"/>
  <c r="Q21" i="26"/>
  <c r="Q22" i="26"/>
  <c r="R15" i="26"/>
  <c r="R20" i="26"/>
  <c r="S16" i="26"/>
  <c r="S17" i="26"/>
  <c r="S18" i="26"/>
  <c r="S19" i="26"/>
  <c r="S20" i="26"/>
  <c r="S21" i="26"/>
  <c r="S22" i="26"/>
  <c r="T15" i="26"/>
  <c r="T16" i="26"/>
  <c r="T17" i="26"/>
  <c r="T18" i="26"/>
  <c r="T19" i="26"/>
  <c r="T20" i="26"/>
  <c r="T21" i="26"/>
  <c r="T22" i="26"/>
  <c r="M15" i="26"/>
  <c r="H9" i="26"/>
  <c r="C10" i="26"/>
  <c r="H5" i="26"/>
  <c r="D10" i="26"/>
  <c r="F10" i="26"/>
  <c r="H7" i="26"/>
  <c r="H6" i="26"/>
  <c r="H4" i="26"/>
  <c r="H7" i="23"/>
  <c r="H6" i="23"/>
  <c r="H5" i="23"/>
  <c r="H4" i="23"/>
  <c r="H10" i="26" l="1"/>
  <c r="F19" i="26" s="1"/>
  <c r="F37" i="26" s="1"/>
  <c r="H10" i="23"/>
  <c r="G16" i="26" l="1"/>
  <c r="G34" i="26" s="1"/>
  <c r="G17" i="26"/>
  <c r="G35" i="26" s="1"/>
  <c r="G14" i="26"/>
  <c r="G32" i="26" s="1"/>
  <c r="C16" i="26"/>
  <c r="C34" i="26" s="1"/>
  <c r="E15" i="26"/>
  <c r="E33" i="26" s="1"/>
  <c r="B18" i="26"/>
  <c r="B36" i="26" s="1"/>
  <c r="D18" i="26"/>
  <c r="D36" i="26" s="1"/>
  <c r="B16" i="26"/>
  <c r="B34" i="26" s="1"/>
  <c r="C14" i="26"/>
  <c r="C32" i="26" s="1"/>
  <c r="G18" i="26"/>
  <c r="G36" i="26" s="1"/>
  <c r="D15" i="26"/>
  <c r="D33" i="26" s="1"/>
  <c r="E18" i="26"/>
  <c r="E36" i="26" s="1"/>
  <c r="E17" i="26"/>
  <c r="E35" i="26" s="1"/>
  <c r="B15" i="26"/>
  <c r="B33" i="26" s="1"/>
  <c r="G15" i="26"/>
  <c r="G33" i="26" s="1"/>
  <c r="C19" i="26"/>
  <c r="C37" i="26" s="1"/>
  <c r="D14" i="26"/>
  <c r="D32" i="26" s="1"/>
  <c r="D17" i="26"/>
  <c r="D35" i="26" s="1"/>
  <c r="E16" i="26"/>
  <c r="E34" i="26" s="1"/>
  <c r="E19" i="26"/>
  <c r="E37" i="26" s="1"/>
  <c r="B14" i="26"/>
  <c r="B32" i="26" s="1"/>
  <c r="E14" i="26"/>
  <c r="E32" i="26" s="1"/>
  <c r="C15" i="26"/>
  <c r="C33" i="26" s="1"/>
  <c r="F18" i="26"/>
  <c r="F36" i="26" s="1"/>
  <c r="C17" i="26"/>
  <c r="C35" i="26" s="1"/>
  <c r="B19" i="26"/>
  <c r="B37" i="26" s="1"/>
  <c r="F15" i="26"/>
  <c r="F33" i="26" s="1"/>
  <c r="F16" i="26"/>
  <c r="F34" i="26" s="1"/>
  <c r="F14" i="26"/>
  <c r="F32" i="26" s="1"/>
  <c r="G19" i="26"/>
  <c r="G37" i="26" s="1"/>
  <c r="B17" i="26"/>
  <c r="B35" i="26" s="1"/>
  <c r="D19" i="26"/>
  <c r="D37" i="26" s="1"/>
  <c r="C18" i="26"/>
  <c r="C36" i="26" s="1"/>
  <c r="D16" i="26"/>
  <c r="D34" i="26" s="1"/>
  <c r="F17" i="26"/>
  <c r="F35" i="26" s="1"/>
  <c r="E19" i="23"/>
  <c r="E37" i="23" s="1"/>
  <c r="G16" i="23"/>
  <c r="G34" i="23" s="1"/>
  <c r="C14" i="23"/>
  <c r="C32" i="23" s="1"/>
  <c r="C18" i="23"/>
  <c r="C36" i="23" s="1"/>
  <c r="B16" i="23"/>
  <c r="B34" i="23" s="1"/>
  <c r="D17" i="23"/>
  <c r="D35" i="23" s="1"/>
  <c r="B18" i="23"/>
  <c r="B36" i="23" s="1"/>
  <c r="G17" i="23"/>
  <c r="G35" i="23" s="1"/>
  <c r="F14" i="23"/>
  <c r="F32" i="23" s="1"/>
  <c r="D18" i="23"/>
  <c r="D36" i="23" s="1"/>
  <c r="G14" i="23"/>
  <c r="G32" i="23" s="1"/>
  <c r="E18" i="23"/>
  <c r="E36" i="23" s="1"/>
  <c r="E17" i="23"/>
  <c r="E35" i="23" s="1"/>
  <c r="F19" i="23"/>
  <c r="F37" i="23" s="1"/>
  <c r="B17" i="23"/>
  <c r="B35" i="23" s="1"/>
  <c r="G18" i="23"/>
  <c r="G36" i="23" s="1"/>
  <c r="C19" i="23"/>
  <c r="C37" i="23" s="1"/>
  <c r="E15" i="23"/>
  <c r="E33" i="23" s="1"/>
  <c r="B19" i="23"/>
  <c r="B37" i="23" s="1"/>
  <c r="E16" i="23"/>
  <c r="E34" i="23" s="1"/>
  <c r="C17" i="23"/>
  <c r="C35" i="23" s="1"/>
  <c r="C15" i="23"/>
  <c r="C33" i="23" s="1"/>
  <c r="F15" i="23"/>
  <c r="F33" i="23" s="1"/>
  <c r="B15" i="23"/>
  <c r="B33" i="23" s="1"/>
  <c r="D19" i="23"/>
  <c r="D37" i="23" s="1"/>
  <c r="F18" i="23"/>
  <c r="F36" i="23" s="1"/>
  <c r="G15" i="23"/>
  <c r="G33" i="23" s="1"/>
  <c r="D14" i="23"/>
  <c r="D32" i="23" s="1"/>
  <c r="B14" i="23"/>
  <c r="B32" i="23" s="1"/>
  <c r="D16" i="23"/>
  <c r="D34" i="23" s="1"/>
  <c r="F17" i="23"/>
  <c r="F35" i="23" s="1"/>
  <c r="C16" i="23"/>
  <c r="C34" i="23" s="1"/>
  <c r="D15" i="23"/>
  <c r="D33" i="23" s="1"/>
  <c r="G19" i="23"/>
  <c r="G37" i="23" s="1"/>
  <c r="F16" i="23"/>
  <c r="F34" i="23" s="1"/>
  <c r="E14" i="23"/>
  <c r="E32" i="23" s="1"/>
  <c r="B41" i="26" l="1" a="1"/>
  <c r="C46" i="26" s="1"/>
  <c r="B41" i="23" a="1"/>
  <c r="C44" i="26" l="1"/>
  <c r="D43" i="26"/>
  <c r="C41" i="26"/>
  <c r="E45" i="26"/>
  <c r="G41" i="26"/>
  <c r="F44" i="26"/>
  <c r="E42" i="26"/>
  <c r="G46" i="26"/>
  <c r="C43" i="26"/>
  <c r="B46" i="26"/>
  <c r="G45" i="26"/>
  <c r="F42" i="26"/>
  <c r="B44" i="26"/>
  <c r="D41" i="26"/>
  <c r="C45" i="26"/>
  <c r="F43" i="26"/>
  <c r="G44" i="26"/>
  <c r="D46" i="26"/>
  <c r="D45" i="26"/>
  <c r="G43" i="26"/>
  <c r="E44" i="26"/>
  <c r="B41" i="26"/>
  <c r="B50" i="26" s="1" a="1"/>
  <c r="F41" i="26"/>
  <c r="C42" i="26"/>
  <c r="D42" i="26"/>
  <c r="E46" i="26"/>
  <c r="B43" i="26"/>
  <c r="E43" i="26"/>
  <c r="E41" i="26"/>
  <c r="D44" i="26"/>
  <c r="F46" i="26"/>
  <c r="B45" i="26"/>
  <c r="G42" i="26"/>
  <c r="F45" i="26"/>
  <c r="B42" i="26"/>
  <c r="C46" i="23"/>
  <c r="G44" i="23"/>
  <c r="E43" i="23"/>
  <c r="C42" i="23"/>
  <c r="D46" i="23"/>
  <c r="B46" i="23"/>
  <c r="F44" i="23"/>
  <c r="D43" i="23"/>
  <c r="B42" i="23"/>
  <c r="G45" i="23"/>
  <c r="E44" i="23"/>
  <c r="C43" i="23"/>
  <c r="G41" i="23"/>
  <c r="F45" i="23"/>
  <c r="D44" i="23"/>
  <c r="B43" i="23"/>
  <c r="F41" i="23"/>
  <c r="F43" i="23"/>
  <c r="B41" i="23"/>
  <c r="G46" i="23"/>
  <c r="E45" i="23"/>
  <c r="C44" i="23"/>
  <c r="G42" i="23"/>
  <c r="E41" i="23"/>
  <c r="D42" i="23"/>
  <c r="F46" i="23"/>
  <c r="D45" i="23"/>
  <c r="B44" i="23"/>
  <c r="F42" i="23"/>
  <c r="D41" i="23"/>
  <c r="E46" i="23"/>
  <c r="C45" i="23"/>
  <c r="G43" i="23"/>
  <c r="E42" i="23"/>
  <c r="C41" i="23"/>
  <c r="B45" i="23"/>
  <c r="F55" i="26" l="1"/>
  <c r="D54" i="26"/>
  <c r="B53" i="26"/>
  <c r="F51" i="26"/>
  <c r="D50" i="26"/>
  <c r="E55" i="26"/>
  <c r="C54" i="26"/>
  <c r="G52" i="26"/>
  <c r="E51" i="26"/>
  <c r="C50" i="26"/>
  <c r="E53" i="26"/>
  <c r="C52" i="26"/>
  <c r="D55" i="26"/>
  <c r="B54" i="26"/>
  <c r="F52" i="26"/>
  <c r="D51" i="26"/>
  <c r="B50" i="26"/>
  <c r="G54" i="26"/>
  <c r="G50" i="26"/>
  <c r="C55" i="26"/>
  <c r="G53" i="26"/>
  <c r="E52" i="26"/>
  <c r="C51" i="26"/>
  <c r="B55" i="26"/>
  <c r="H55" i="26" s="1"/>
  <c r="F53" i="26"/>
  <c r="D52" i="26"/>
  <c r="B51" i="26"/>
  <c r="F54" i="26"/>
  <c r="D53" i="26"/>
  <c r="B52" i="26"/>
  <c r="F50" i="26"/>
  <c r="G55" i="26"/>
  <c r="E54" i="26"/>
  <c r="C53" i="26"/>
  <c r="G51" i="26"/>
  <c r="E50" i="26"/>
  <c r="B50" i="23" a="1"/>
  <c r="F56" i="26" l="1"/>
  <c r="F57" i="26"/>
  <c r="H52" i="26"/>
  <c r="H53" i="26"/>
  <c r="D57" i="26"/>
  <c r="D56" i="26"/>
  <c r="E56" i="26"/>
  <c r="E57" i="26"/>
  <c r="G56" i="26"/>
  <c r="G57" i="26"/>
  <c r="C57" i="26"/>
  <c r="C56" i="26"/>
  <c r="H54" i="26"/>
  <c r="H51" i="26"/>
  <c r="B56" i="26"/>
  <c r="B57" i="26"/>
  <c r="H50" i="26"/>
  <c r="F55" i="23"/>
  <c r="D54" i="23"/>
  <c r="B53" i="23"/>
  <c r="F51" i="23"/>
  <c r="D50" i="23"/>
  <c r="E55" i="23"/>
  <c r="C54" i="23"/>
  <c r="G52" i="23"/>
  <c r="E51" i="23"/>
  <c r="C50" i="23"/>
  <c r="D55" i="23"/>
  <c r="B54" i="23"/>
  <c r="F52" i="23"/>
  <c r="D51" i="23"/>
  <c r="B50" i="23"/>
  <c r="E54" i="23"/>
  <c r="C55" i="23"/>
  <c r="G53" i="23"/>
  <c r="E52" i="23"/>
  <c r="C51" i="23"/>
  <c r="C53" i="23"/>
  <c r="E50" i="23"/>
  <c r="B55" i="23"/>
  <c r="H55" i="23" s="1"/>
  <c r="F53" i="23"/>
  <c r="D52" i="23"/>
  <c r="B51" i="23"/>
  <c r="G55" i="23"/>
  <c r="G54" i="23"/>
  <c r="E53" i="23"/>
  <c r="C52" i="23"/>
  <c r="G50" i="23"/>
  <c r="F54" i="23"/>
  <c r="D53" i="23"/>
  <c r="B52" i="23"/>
  <c r="F50" i="23"/>
  <c r="G51" i="23"/>
  <c r="H57" i="26" l="1"/>
  <c r="B56" i="23"/>
  <c r="B57" i="23"/>
  <c r="H50" i="23"/>
  <c r="G56" i="23"/>
  <c r="G57" i="23"/>
  <c r="D57" i="23"/>
  <c r="D56" i="23"/>
  <c r="E56" i="23"/>
  <c r="E57" i="23"/>
  <c r="F56" i="23"/>
  <c r="F57" i="23"/>
  <c r="H53" i="23"/>
  <c r="H52" i="23"/>
  <c r="H51" i="23"/>
  <c r="C57" i="23"/>
  <c r="C56" i="23"/>
  <c r="H54" i="23"/>
  <c r="B4" i="22"/>
  <c r="D4" i="22"/>
  <c r="E4" i="22"/>
  <c r="F4" i="22"/>
  <c r="G4" i="22"/>
  <c r="H4" i="22"/>
  <c r="I4" i="22"/>
  <c r="B5" i="22"/>
  <c r="C5" i="22"/>
  <c r="E5" i="22"/>
  <c r="F5" i="22"/>
  <c r="G5" i="22"/>
  <c r="H5" i="22"/>
  <c r="I5" i="22"/>
  <c r="B6" i="22"/>
  <c r="C6" i="22"/>
  <c r="D6" i="22"/>
  <c r="F6" i="22"/>
  <c r="G6" i="22"/>
  <c r="H6" i="22"/>
  <c r="I6" i="22"/>
  <c r="B7" i="22"/>
  <c r="C7" i="22"/>
  <c r="D7" i="22"/>
  <c r="E7" i="22"/>
  <c r="G7" i="22"/>
  <c r="H7" i="22"/>
  <c r="I7" i="22"/>
  <c r="B8" i="22"/>
  <c r="C8" i="22"/>
  <c r="D8" i="22"/>
  <c r="E8" i="22"/>
  <c r="F8" i="22"/>
  <c r="H8" i="22"/>
  <c r="I8" i="22"/>
  <c r="B9" i="22"/>
  <c r="C9" i="22"/>
  <c r="D9" i="22"/>
  <c r="E9" i="22"/>
  <c r="F9" i="22"/>
  <c r="G9" i="22"/>
  <c r="I9" i="22"/>
  <c r="B10" i="22"/>
  <c r="C10" i="22"/>
  <c r="D10" i="22"/>
  <c r="E10" i="22"/>
  <c r="F10" i="22"/>
  <c r="G10" i="22"/>
  <c r="H10" i="22"/>
  <c r="C3" i="22"/>
  <c r="D3" i="22"/>
  <c r="E3" i="22"/>
  <c r="F3" i="22"/>
  <c r="G3" i="22"/>
  <c r="H3" i="22"/>
  <c r="I3" i="22"/>
  <c r="H57" i="23" l="1"/>
</calcChain>
</file>

<file path=xl/sharedStrings.xml><?xml version="1.0" encoding="utf-8"?>
<sst xmlns="http://schemas.openxmlformats.org/spreadsheetml/2006/main" count="493" uniqueCount="55">
  <si>
    <t>NFT關聯性評估專家問卷</t>
    <phoneticPr fontId="1" type="noConversion"/>
  </si>
  <si>
    <t>實用性</t>
    <phoneticPr fontId="1" type="noConversion"/>
  </si>
  <si>
    <t>稀少性</t>
    <phoneticPr fontId="1" type="noConversion"/>
  </si>
  <si>
    <t>創作知名度</t>
    <phoneticPr fontId="1" type="noConversion"/>
  </si>
  <si>
    <t>增值潛力</t>
    <phoneticPr fontId="1" type="noConversion"/>
  </si>
  <si>
    <t>個人偏好</t>
    <phoneticPr fontId="1" type="noConversion"/>
  </si>
  <si>
    <t>社群大小</t>
    <phoneticPr fontId="1" type="noConversion"/>
  </si>
  <si>
    <t>區塊鏈</t>
    <phoneticPr fontId="1" type="noConversion"/>
  </si>
  <si>
    <t>NFT價值購買意願</t>
    <phoneticPr fontId="1" type="noConversion"/>
  </si>
  <si>
    <t>初始化矩陣</t>
    <phoneticPr fontId="1" type="noConversion"/>
  </si>
  <si>
    <t>領導風格</t>
    <phoneticPr fontId="1" type="noConversion"/>
  </si>
  <si>
    <t>獎勵機制</t>
    <phoneticPr fontId="1" type="noConversion"/>
  </si>
  <si>
    <t>資源能力</t>
    <phoneticPr fontId="1" type="noConversion"/>
  </si>
  <si>
    <t>外部關係</t>
    <phoneticPr fontId="1" type="noConversion"/>
  </si>
  <si>
    <t>學校聲譽</t>
    <phoneticPr fontId="1" type="noConversion"/>
  </si>
  <si>
    <t>產學合作</t>
    <phoneticPr fontId="1" type="noConversion"/>
  </si>
  <si>
    <t>列之和</t>
    <phoneticPr fontId="1" type="noConversion"/>
  </si>
  <si>
    <t>行之和</t>
    <phoneticPr fontId="1" type="noConversion"/>
  </si>
  <si>
    <t>正規化X</t>
    <phoneticPr fontId="1" type="noConversion"/>
  </si>
  <si>
    <t>領導風格</t>
  </si>
  <si>
    <t>獎勵機制</t>
  </si>
  <si>
    <t>資源能力</t>
  </si>
  <si>
    <t>外部關係</t>
  </si>
  <si>
    <t>學校聲譽</t>
  </si>
  <si>
    <t>產學合作</t>
  </si>
  <si>
    <t>I</t>
    <phoneticPr fontId="1" type="noConversion"/>
  </si>
  <si>
    <t>I-X</t>
    <phoneticPr fontId="1" type="noConversion"/>
  </si>
  <si>
    <r>
      <t>(I-X)</t>
    </r>
    <r>
      <rPr>
        <vertAlign val="superscript"/>
        <sz val="10"/>
        <color indexed="8"/>
        <rFont val="Times New Roman"/>
        <family val="1"/>
      </rPr>
      <t>-1</t>
    </r>
    <phoneticPr fontId="1" type="noConversion"/>
  </si>
  <si>
    <t>Tc</t>
    <phoneticPr fontId="1" type="noConversion"/>
  </si>
  <si>
    <t>D</t>
    <phoneticPr fontId="1" type="noConversion"/>
  </si>
  <si>
    <t>D</t>
    <phoneticPr fontId="1" type="noConversion"/>
  </si>
  <si>
    <t>R</t>
    <phoneticPr fontId="1" type="noConversion"/>
  </si>
  <si>
    <t>threash hold = 1</t>
    <phoneticPr fontId="1" type="noConversion"/>
  </si>
  <si>
    <t>D+R</t>
    <phoneticPr fontId="1" type="noConversion"/>
  </si>
  <si>
    <t>D-R</t>
    <phoneticPr fontId="1" type="noConversion"/>
  </si>
  <si>
    <t>weight</t>
    <phoneticPr fontId="1" type="noConversion"/>
  </si>
  <si>
    <t>排序</t>
    <phoneticPr fontId="1" type="noConversion"/>
  </si>
  <si>
    <t>NFT關聯性評估專家問卷</t>
  </si>
  <si>
    <t>實用性</t>
  </si>
  <si>
    <t>稀少性</t>
  </si>
  <si>
    <t>創作知名度</t>
  </si>
  <si>
    <t>增值潛力</t>
  </si>
  <si>
    <t>個人偏好</t>
  </si>
  <si>
    <t>社群大小</t>
  </si>
  <si>
    <t>區塊鏈</t>
  </si>
  <si>
    <t>NFT價值</t>
    <phoneticPr fontId="1" type="noConversion"/>
  </si>
  <si>
    <t>NFT價值</t>
    <phoneticPr fontId="1" type="noConversion"/>
  </si>
  <si>
    <t>列之和</t>
    <phoneticPr fontId="1" type="noConversion"/>
  </si>
  <si>
    <t>行之和</t>
    <phoneticPr fontId="1" type="noConversion"/>
  </si>
  <si>
    <t>I</t>
    <phoneticPr fontId="1" type="noConversion"/>
  </si>
  <si>
    <t>I-X</t>
    <phoneticPr fontId="1" type="noConversion"/>
  </si>
  <si>
    <t>Shift+Ctrl + Enter</t>
    <phoneticPr fontId="1" type="noConversion"/>
  </si>
  <si>
    <r>
      <t>X  [(I-X)</t>
    </r>
    <r>
      <rPr>
        <vertAlign val="superscript"/>
        <sz val="10"/>
        <color indexed="8"/>
        <rFont val="Times New Roman"/>
        <family val="1"/>
      </rPr>
      <t>-1]</t>
    </r>
    <phoneticPr fontId="1" type="noConversion"/>
  </si>
  <si>
    <t>D</t>
    <phoneticPr fontId="1" type="noConversion"/>
  </si>
  <si>
    <t>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</si>
</sst>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);[Red]\(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0000"/>
      <name val="Times New Roman"/>
      <family val="1"/>
    </font>
    <font>
      <vertAlign val="superscript"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3" borderId="1" applyNumberFormat="0" applyFont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4" borderId="2" xfId="0" applyNumberFormat="1" applyFill="1" applyBorder="1">
      <alignment vertical="center"/>
    </xf>
    <xf numFmtId="0" fontId="0" fillId="5" borderId="0" xfId="0" applyFill="1">
      <alignment vertical="center"/>
    </xf>
    <xf numFmtId="0" fontId="0" fillId="5" borderId="2" xfId="0" applyFill="1" applyBorder="1">
      <alignment vertical="center"/>
    </xf>
    <xf numFmtId="0" fontId="5" fillId="4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3" fillId="3" borderId="1" xfId="1" applyNumberFormat="1" applyFont="1">
      <alignment vertical="center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  <xf numFmtId="176" fontId="0" fillId="5" borderId="3" xfId="0" applyNumberFormat="1" applyFill="1" applyBorder="1">
      <alignment vertical="center"/>
    </xf>
    <xf numFmtId="0" fontId="5" fillId="5" borderId="2" xfId="2" applyFont="1" applyFill="1" applyBorder="1" applyAlignment="1">
      <alignment horizontal="center" vertical="center" wrapText="1"/>
    </xf>
    <xf numFmtId="176" fontId="0" fillId="0" borderId="4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5" borderId="2" xfId="0" applyFill="1" applyBorder="1" applyAlignment="1">
      <alignment horizontal="center" vertical="center"/>
    </xf>
  </cellXfs>
  <cellStyles count="3">
    <cellStyle name="一般" xfId="0" builtinId="0"/>
    <cellStyle name="一般 2" xfId="2"/>
    <cellStyle name="備註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6.985106872135144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Leadership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C2-4599-95A0-472F7EF738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en-US">
                        <a:latin typeface="+mn-lt"/>
                      </a:rPr>
                      <a:t>Institutional </a:t>
                    </a:r>
                  </a:p>
                  <a:p>
                    <a:r>
                      <a:rPr lang="en-US" altLang="en-US">
                        <a:latin typeface="+mn-lt"/>
                      </a:rPr>
                      <a:t>Mechanism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2-4599-95A0-472F7EF738E3}"/>
                </c:ext>
              </c:extLst>
            </c:dLbl>
            <c:dLbl>
              <c:idx val="2"/>
              <c:layout>
                <c:manualLayout>
                  <c:x val="-1.2223937026236502E-2"/>
                  <c:y val="3.784417140947346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Resources</a:t>
                    </a:r>
                    <a:r>
                      <a:rPr lang="en-US" altLang="zh-TW" baseline="0">
                        <a:latin typeface="+mn-lt"/>
                      </a:rPr>
                      <a:t>/</a:t>
                    </a:r>
                  </a:p>
                  <a:p>
                    <a:r>
                      <a:rPr lang="en-US" altLang="zh-TW" baseline="0">
                        <a:latin typeface="+mn-lt"/>
                      </a:rPr>
                      <a:t>Capabilities</a:t>
                    </a:r>
                    <a:endParaRPr lang="en-US" altLang="zh-TW">
                      <a:latin typeface="+mn-lt"/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2-4599-95A0-472F7EF738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TW"/>
                      <a:t>External </a:t>
                    </a:r>
                  </a:p>
                  <a:p>
                    <a:r>
                      <a:rPr lang="en-US" altLang="zh-TW"/>
                      <a:t>Networks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2-4599-95A0-472F7EF738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Reputation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2-4599-95A0-472F7EF738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TW"/>
                      <a:t>UIRC</a:t>
                    </a:r>
                  </a:p>
                  <a:p>
                    <a:r>
                      <a:rPr lang="en-US" altLang="zh-TW"/>
                      <a:t>Performance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2-4599-95A0-472F7EF73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zh-TW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[1]算術平均!$D$60:$D$65</c:f>
              <c:numCache>
                <c:formatCode>General</c:formatCode>
                <c:ptCount val="6"/>
                <c:pt idx="0">
                  <c:v>12.422609116120949</c:v>
                </c:pt>
                <c:pt idx="1">
                  <c:v>12.369001402877242</c:v>
                </c:pt>
                <c:pt idx="2">
                  <c:v>12.433936671089427</c:v>
                </c:pt>
                <c:pt idx="3">
                  <c:v>12.588790913965287</c:v>
                </c:pt>
                <c:pt idx="4">
                  <c:v>12.180752506909347</c:v>
                </c:pt>
                <c:pt idx="5">
                  <c:v>13.411178080409105</c:v>
                </c:pt>
              </c:numCache>
            </c:numRef>
          </c:xVal>
          <c:yVal>
            <c:numRef>
              <c:f>[1]算術平均!$E$60:$E$65</c:f>
              <c:numCache>
                <c:formatCode>General</c:formatCode>
                <c:ptCount val="6"/>
                <c:pt idx="0">
                  <c:v>1.0329765146863545</c:v>
                </c:pt>
                <c:pt idx="1">
                  <c:v>0.25519283516158175</c:v>
                </c:pt>
                <c:pt idx="2">
                  <c:v>-6.9969252530576398E-2</c:v>
                </c:pt>
                <c:pt idx="3">
                  <c:v>-0.42172774577456362</c:v>
                </c:pt>
                <c:pt idx="4">
                  <c:v>2.6108971647164303E-2</c:v>
                </c:pt>
                <c:pt idx="5">
                  <c:v>-0.82258132318996147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C2-4599-95A0-472F7EF7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66208"/>
        <c:axId val="101967744"/>
      </c:scatterChart>
      <c:valAx>
        <c:axId val="1019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967744"/>
        <c:crosses val="autoZero"/>
        <c:crossBetween val="midCat"/>
        <c:minorUnit val="0.5"/>
      </c:valAx>
      <c:valAx>
        <c:axId val="1019677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66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6.985106872135144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Leadership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9-4C82-9802-9FE7DD31B6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en-US">
                        <a:latin typeface="+mn-lt"/>
                      </a:rPr>
                      <a:t>Institutional </a:t>
                    </a:r>
                  </a:p>
                  <a:p>
                    <a:r>
                      <a:rPr lang="en-US" altLang="en-US">
                        <a:latin typeface="+mn-lt"/>
                      </a:rPr>
                      <a:t>Mechanism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9-4C82-9802-9FE7DD31B618}"/>
                </c:ext>
              </c:extLst>
            </c:dLbl>
            <c:dLbl>
              <c:idx val="2"/>
              <c:layout>
                <c:manualLayout>
                  <c:x val="-1.2223937026236502E-2"/>
                  <c:y val="3.784417140947346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Resource</a:t>
                    </a:r>
                    <a:r>
                      <a:rPr lang="en-US" altLang="zh-TW" baseline="0">
                        <a:latin typeface="+mn-lt"/>
                      </a:rPr>
                      <a:t>/</a:t>
                    </a:r>
                  </a:p>
                  <a:p>
                    <a:r>
                      <a:rPr lang="en-US" altLang="zh-TW" baseline="0">
                        <a:latin typeface="+mn-lt"/>
                      </a:rPr>
                      <a:t>Capability</a:t>
                    </a:r>
                    <a:endParaRPr lang="en-US" altLang="zh-TW">
                      <a:latin typeface="+mn-lt"/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9-4C82-9802-9FE7DD31B6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TW"/>
                      <a:t>Network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9-4C82-9802-9FE7DD31B6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Reputation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9-4C82-9802-9FE7DD31B6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zh-TW"/>
                      <a:t>Industry</a:t>
                    </a:r>
                  </a:p>
                  <a:p>
                    <a:r>
                      <a:rPr lang="en-US" altLang="zh-TW"/>
                      <a:t>Services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9-4C82-9802-9FE7DD31B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zh-TW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[1]算術平均!$D$60:$D$65</c:f>
              <c:numCache>
                <c:formatCode>General</c:formatCode>
                <c:ptCount val="6"/>
                <c:pt idx="0">
                  <c:v>12.422609116120949</c:v>
                </c:pt>
                <c:pt idx="1">
                  <c:v>12.369001402877242</c:v>
                </c:pt>
                <c:pt idx="2">
                  <c:v>12.433936671089427</c:v>
                </c:pt>
                <c:pt idx="3">
                  <c:v>12.588790913965287</c:v>
                </c:pt>
                <c:pt idx="4">
                  <c:v>12.180752506909347</c:v>
                </c:pt>
                <c:pt idx="5">
                  <c:v>13.411178080409105</c:v>
                </c:pt>
              </c:numCache>
            </c:numRef>
          </c:xVal>
          <c:yVal>
            <c:numRef>
              <c:f>[1]算術平均!$E$60:$E$65</c:f>
              <c:numCache>
                <c:formatCode>General</c:formatCode>
                <c:ptCount val="6"/>
                <c:pt idx="0">
                  <c:v>1.0329765146863545</c:v>
                </c:pt>
                <c:pt idx="1">
                  <c:v>0.25519283516158175</c:v>
                </c:pt>
                <c:pt idx="2">
                  <c:v>-6.9969252530576398E-2</c:v>
                </c:pt>
                <c:pt idx="3">
                  <c:v>-0.42172774577456362</c:v>
                </c:pt>
                <c:pt idx="4">
                  <c:v>2.6108971647164303E-2</c:v>
                </c:pt>
                <c:pt idx="5">
                  <c:v>-0.82258132318996147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89-4C82-9802-9FE7DD31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84736"/>
        <c:axId val="101686272"/>
      </c:scatterChart>
      <c:valAx>
        <c:axId val="1016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86272"/>
        <c:crosses val="autoZero"/>
        <c:crossBetween val="midCat"/>
        <c:minorUnit val="0.5"/>
      </c:valAx>
      <c:valAx>
        <c:axId val="1016862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684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6.985106872135144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Leadership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6C-459A-B52D-31C7DFB8DFD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+mn-lt"/>
                      </a:rPr>
                      <a:t>Institutional </a:t>
                    </a:r>
                  </a:p>
                  <a:p>
                    <a:r>
                      <a:rPr lang="en-US" altLang="en-US">
                        <a:latin typeface="+mn-lt"/>
                      </a:rPr>
                      <a:t>Mechanism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6C-459A-B52D-31C7DFB8DFD7}"/>
                </c:ext>
              </c:extLst>
            </c:dLbl>
            <c:dLbl>
              <c:idx val="2"/>
              <c:layout>
                <c:manualLayout>
                  <c:x val="-1.2223937026236502E-2"/>
                  <c:y val="3.784417140947346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Resources</a:t>
                    </a:r>
                    <a:r>
                      <a:rPr lang="en-US" altLang="zh-TW" baseline="0">
                        <a:latin typeface="+mn-lt"/>
                      </a:rPr>
                      <a:t>/</a:t>
                    </a:r>
                  </a:p>
                  <a:p>
                    <a:r>
                      <a:rPr lang="en-US" altLang="zh-TW" baseline="0">
                        <a:latin typeface="+mn-lt"/>
                      </a:rPr>
                      <a:t>Capabilities</a:t>
                    </a:r>
                    <a:endParaRPr lang="en-US" altLang="zh-TW">
                      <a:latin typeface="+mn-lt"/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6C-459A-B52D-31C7DFB8DFD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TW"/>
                      <a:t>External </a:t>
                    </a:r>
                  </a:p>
                  <a:p>
                    <a:r>
                      <a:rPr lang="en-US" altLang="zh-TW"/>
                      <a:t>Networks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6C-459A-B52D-31C7DFB8DFD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Reputation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6C-459A-B52D-31C7DFB8DFD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TW"/>
                      <a:t>UIRC</a:t>
                    </a:r>
                  </a:p>
                  <a:p>
                    <a:r>
                      <a:rPr lang="en-US" altLang="zh-TW"/>
                      <a:t>Performance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6C-459A-B52D-31C7DFB8D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zh-TW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[1]算術平均!$D$60:$D$65</c:f>
              <c:numCache>
                <c:formatCode>General</c:formatCode>
                <c:ptCount val="6"/>
                <c:pt idx="0">
                  <c:v>12.422609116120949</c:v>
                </c:pt>
                <c:pt idx="1">
                  <c:v>12.369001402877242</c:v>
                </c:pt>
                <c:pt idx="2">
                  <c:v>12.433936671089427</c:v>
                </c:pt>
                <c:pt idx="3">
                  <c:v>12.588790913965287</c:v>
                </c:pt>
                <c:pt idx="4">
                  <c:v>12.180752506909347</c:v>
                </c:pt>
                <c:pt idx="5">
                  <c:v>13.411178080409105</c:v>
                </c:pt>
              </c:numCache>
            </c:numRef>
          </c:xVal>
          <c:yVal>
            <c:numRef>
              <c:f>[1]算術平均!$E$60:$E$65</c:f>
              <c:numCache>
                <c:formatCode>General</c:formatCode>
                <c:ptCount val="6"/>
                <c:pt idx="0">
                  <c:v>1.0329765146863545</c:v>
                </c:pt>
                <c:pt idx="1">
                  <c:v>0.25519283516158175</c:v>
                </c:pt>
                <c:pt idx="2">
                  <c:v>-6.9969252530576398E-2</c:v>
                </c:pt>
                <c:pt idx="3">
                  <c:v>-0.42172774577456362</c:v>
                </c:pt>
                <c:pt idx="4">
                  <c:v>2.6108971647164303E-2</c:v>
                </c:pt>
                <c:pt idx="5">
                  <c:v>-0.82258132318996147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6C-459A-B52D-31C7DFB8D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66208"/>
        <c:axId val="101967744"/>
      </c:scatterChart>
      <c:valAx>
        <c:axId val="1019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967744"/>
        <c:crosses val="autoZero"/>
        <c:crossBetween val="midCat"/>
        <c:minorUnit val="0.5"/>
      </c:valAx>
      <c:valAx>
        <c:axId val="1019677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66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7330887620403E-2"/>
          <c:y val="3.3193020476890579E-2"/>
          <c:w val="0.88706615402515987"/>
          <c:h val="0.9542275158846120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6.985106872135144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Leadership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A5-4727-8FA4-9633310BC17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+mn-lt"/>
                      </a:rPr>
                      <a:t>Institutional </a:t>
                    </a:r>
                  </a:p>
                  <a:p>
                    <a:r>
                      <a:rPr lang="en-US" altLang="en-US">
                        <a:latin typeface="+mn-lt"/>
                      </a:rPr>
                      <a:t>Mechanism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A5-4727-8FA4-9633310BC171}"/>
                </c:ext>
              </c:extLst>
            </c:dLbl>
            <c:dLbl>
              <c:idx val="2"/>
              <c:layout>
                <c:manualLayout>
                  <c:x val="-1.2223937026236502E-2"/>
                  <c:y val="3.784417140947346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Resource</a:t>
                    </a:r>
                    <a:r>
                      <a:rPr lang="en-US" altLang="zh-TW" baseline="0">
                        <a:latin typeface="+mn-lt"/>
                      </a:rPr>
                      <a:t>/</a:t>
                    </a:r>
                  </a:p>
                  <a:p>
                    <a:r>
                      <a:rPr lang="en-US" altLang="zh-TW" baseline="0">
                        <a:latin typeface="+mn-lt"/>
                      </a:rPr>
                      <a:t>Capability</a:t>
                    </a:r>
                    <a:endParaRPr lang="en-US" altLang="zh-TW">
                      <a:latin typeface="+mn-lt"/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A5-4727-8FA4-9633310BC17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TW"/>
                      <a:t>Network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A5-4727-8FA4-9633310BC17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TW">
                        <a:latin typeface="+mn-lt"/>
                      </a:rPr>
                      <a:t>Reputation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A5-4727-8FA4-9633310BC17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TW"/>
                      <a:t>Industry</a:t>
                    </a:r>
                  </a:p>
                  <a:p>
                    <a:r>
                      <a:rPr lang="en-US" altLang="zh-TW"/>
                      <a:t>Services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A5-4727-8FA4-9633310BC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zh-TW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[1]算術平均!$D$60:$D$65</c:f>
              <c:numCache>
                <c:formatCode>General</c:formatCode>
                <c:ptCount val="6"/>
                <c:pt idx="0">
                  <c:v>12.422609116120949</c:v>
                </c:pt>
                <c:pt idx="1">
                  <c:v>12.369001402877242</c:v>
                </c:pt>
                <c:pt idx="2">
                  <c:v>12.433936671089427</c:v>
                </c:pt>
                <c:pt idx="3">
                  <c:v>12.588790913965287</c:v>
                </c:pt>
                <c:pt idx="4">
                  <c:v>12.180752506909347</c:v>
                </c:pt>
                <c:pt idx="5">
                  <c:v>13.411178080409105</c:v>
                </c:pt>
              </c:numCache>
            </c:numRef>
          </c:xVal>
          <c:yVal>
            <c:numRef>
              <c:f>[1]算術平均!$E$60:$E$65</c:f>
              <c:numCache>
                <c:formatCode>General</c:formatCode>
                <c:ptCount val="6"/>
                <c:pt idx="0">
                  <c:v>1.0329765146863545</c:v>
                </c:pt>
                <c:pt idx="1">
                  <c:v>0.25519283516158175</c:v>
                </c:pt>
                <c:pt idx="2">
                  <c:v>-6.9969252530576398E-2</c:v>
                </c:pt>
                <c:pt idx="3">
                  <c:v>-0.42172774577456362</c:v>
                </c:pt>
                <c:pt idx="4">
                  <c:v>2.6108971647164303E-2</c:v>
                </c:pt>
                <c:pt idx="5">
                  <c:v>-0.82258132318996147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A5-4727-8FA4-9633310BC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84736"/>
        <c:axId val="101686272"/>
      </c:scatterChart>
      <c:valAx>
        <c:axId val="1016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86272"/>
        <c:crosses val="autoZero"/>
        <c:crossBetween val="midCat"/>
        <c:minorUnit val="0.5"/>
      </c:valAx>
      <c:valAx>
        <c:axId val="1016862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684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NFT</a:t>
            </a:r>
            <a:r>
              <a:rPr lang="zh-TW" altLang="en-US"/>
              <a:t>價值影響因素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zh-TW" altLang="en-US" baseline="0"/>
                      <a:t>實用性</a:t>
                    </a:r>
                    <a:endParaRPr lang="zh-TW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2E-49D5-98DD-5C45C6A3BBF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zh-TW" altLang="en-US" baseline="0"/>
                      <a:t>稀少性</a:t>
                    </a:r>
                    <a:endParaRPr lang="zh-TW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2E-49D5-98DD-5C45C6A3BBF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zh-TW" altLang="en-US"/>
                      <a:t>知名度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2E-49D5-98DD-5C45C6A3BBF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zh-TW" altLang="en-US"/>
                      <a:t>增值潛力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2E-49D5-98DD-5C45C6A3BBF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zh-TW" altLang="en-US"/>
                      <a:t>個人偏好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2E-49D5-98DD-5C45C6A3BBF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zh-TW" altLang="en-US"/>
                      <a:t>社群大小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2E-49D5-98DD-5C45C6A3BBF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zh-TW" altLang="en-US"/>
                      <a:t>區塊鍊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2E-49D5-98DD-5C45C6A3BBF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TW" baseline="0"/>
                      <a:t>NFT</a:t>
                    </a:r>
                    <a:endParaRPr lang="en-US" altLang="zh-TW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2E-49D5-98DD-5C45C6A3BBF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DEMATEL計算!$M$79:$M$86</c:f>
              <c:numCache>
                <c:formatCode>0.00_ </c:formatCode>
                <c:ptCount val="8"/>
                <c:pt idx="0">
                  <c:v>6.4965433486139723</c:v>
                </c:pt>
                <c:pt idx="1">
                  <c:v>7.713011767753331</c:v>
                </c:pt>
                <c:pt idx="2">
                  <c:v>9.2240216578198151</c:v>
                </c:pt>
                <c:pt idx="3">
                  <c:v>10.023163817713765</c:v>
                </c:pt>
                <c:pt idx="4">
                  <c:v>7.2277086531723089</c:v>
                </c:pt>
                <c:pt idx="5">
                  <c:v>8.6815817082219944</c:v>
                </c:pt>
                <c:pt idx="6">
                  <c:v>8.7840589173333736</c:v>
                </c:pt>
                <c:pt idx="7">
                  <c:v>9.4639067915280357</c:v>
                </c:pt>
              </c:numCache>
            </c:numRef>
          </c:xVal>
          <c:yVal>
            <c:numRef>
              <c:f>DEMATEL計算!$N$79:$N$86</c:f>
              <c:numCache>
                <c:formatCode>0.00_ </c:formatCode>
                <c:ptCount val="8"/>
                <c:pt idx="0">
                  <c:v>0.64410167125746165</c:v>
                </c:pt>
                <c:pt idx="1">
                  <c:v>0.36711822353733625</c:v>
                </c:pt>
                <c:pt idx="2">
                  <c:v>0.14102700994545003</c:v>
                </c:pt>
                <c:pt idx="3">
                  <c:v>-0.29114609989641682</c:v>
                </c:pt>
                <c:pt idx="4">
                  <c:v>0.30877243590147208</c:v>
                </c:pt>
                <c:pt idx="5">
                  <c:v>0.11197050553433474</c:v>
                </c:pt>
                <c:pt idx="6">
                  <c:v>-0.6630319937030773</c:v>
                </c:pt>
                <c:pt idx="7">
                  <c:v>-0.61881175257656196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E-49D5-98DD-5C45C6A3B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328032"/>
        <c:axId val="2013326368"/>
      </c:scatterChart>
      <c:valAx>
        <c:axId val="201332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13326368"/>
        <c:crosses val="autoZero"/>
        <c:crossBetween val="midCat"/>
      </c:valAx>
      <c:valAx>
        <c:axId val="20133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13328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89648</xdr:colOff>
      <xdr:row>44</xdr:row>
      <xdr:rowOff>179293</xdr:rowOff>
    </xdr:from>
    <xdr:to>
      <xdr:col>18</xdr:col>
      <xdr:colOff>526676</xdr:colOff>
      <xdr:row>74</xdr:row>
      <xdr:rowOff>168087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89646</xdr:colOff>
      <xdr:row>76</xdr:row>
      <xdr:rowOff>22412</xdr:rowOff>
    </xdr:from>
    <xdr:to>
      <xdr:col>18</xdr:col>
      <xdr:colOff>526674</xdr:colOff>
      <xdr:row>106</xdr:row>
      <xdr:rowOff>11206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19273</xdr:rowOff>
    </xdr:from>
    <xdr:to>
      <xdr:col>10</xdr:col>
      <xdr:colOff>25548</xdr:colOff>
      <xdr:row>107</xdr:row>
      <xdr:rowOff>8067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108</xdr:row>
      <xdr:rowOff>98612</xdr:rowOff>
    </xdr:from>
    <xdr:to>
      <xdr:col>11</xdr:col>
      <xdr:colOff>208428</xdr:colOff>
      <xdr:row>138</xdr:row>
      <xdr:rowOff>87406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15240</xdr:colOff>
      <xdr:row>86</xdr:row>
      <xdr:rowOff>106680</xdr:rowOff>
    </xdr:from>
    <xdr:to>
      <xdr:col>25</xdr:col>
      <xdr:colOff>594360</xdr:colOff>
      <xdr:row>110</xdr:row>
      <xdr:rowOff>160020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tel%20UIRC%20&#21839;&#21367;&#36039;&#26009;&#35336;&#31639;&#244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算術平均"/>
    </sheetNames>
    <sheetDataSet>
      <sheetData sheetId="0">
        <row r="4">
          <cell r="B4">
            <v>0</v>
          </cell>
          <cell r="C4">
            <v>4</v>
          </cell>
          <cell r="D4">
            <v>3</v>
          </cell>
          <cell r="E4">
            <v>3</v>
          </cell>
          <cell r="F4">
            <v>3</v>
          </cell>
          <cell r="G4">
            <v>3</v>
          </cell>
        </row>
        <row r="5">
          <cell r="B5">
            <v>3</v>
          </cell>
          <cell r="C5">
            <v>0</v>
          </cell>
          <cell r="D5">
            <v>3</v>
          </cell>
          <cell r="E5">
            <v>3</v>
          </cell>
          <cell r="F5">
            <v>2</v>
          </cell>
          <cell r="G5">
            <v>4</v>
          </cell>
        </row>
        <row r="6">
          <cell r="B6">
            <v>2</v>
          </cell>
          <cell r="C6">
            <v>3</v>
          </cell>
          <cell r="D6">
            <v>0</v>
          </cell>
          <cell r="E6">
            <v>2</v>
          </cell>
          <cell r="F6">
            <v>3</v>
          </cell>
          <cell r="G6">
            <v>3</v>
          </cell>
        </row>
        <row r="7">
          <cell r="B7">
            <v>3</v>
          </cell>
          <cell r="C7">
            <v>2</v>
          </cell>
          <cell r="D7">
            <v>2</v>
          </cell>
          <cell r="E7">
            <v>3</v>
          </cell>
          <cell r="F7">
            <v>0</v>
          </cell>
          <cell r="G7">
            <v>4</v>
          </cell>
        </row>
        <row r="8">
          <cell r="B8">
            <v>2</v>
          </cell>
          <cell r="C8">
            <v>2</v>
          </cell>
          <cell r="D8">
            <v>3</v>
          </cell>
          <cell r="E8">
            <v>3</v>
          </cell>
          <cell r="F8">
            <v>0</v>
          </cell>
          <cell r="G8">
            <v>3</v>
          </cell>
        </row>
        <row r="9">
          <cell r="B9">
            <v>2</v>
          </cell>
          <cell r="C9">
            <v>3</v>
          </cell>
          <cell r="D9">
            <v>3</v>
          </cell>
          <cell r="E9">
            <v>3</v>
          </cell>
          <cell r="F9">
            <v>3</v>
          </cell>
          <cell r="G9">
            <v>0</v>
          </cell>
        </row>
      </sheetData>
      <sheetData sheetId="1">
        <row r="4">
          <cell r="B4">
            <v>0</v>
          </cell>
          <cell r="C4">
            <v>4</v>
          </cell>
          <cell r="D4">
            <v>3</v>
          </cell>
          <cell r="E4">
            <v>3</v>
          </cell>
          <cell r="F4">
            <v>3</v>
          </cell>
          <cell r="G4">
            <v>4</v>
          </cell>
        </row>
        <row r="5">
          <cell r="B5">
            <v>3</v>
          </cell>
          <cell r="C5">
            <v>0</v>
          </cell>
          <cell r="D5">
            <v>3</v>
          </cell>
          <cell r="E5">
            <v>4</v>
          </cell>
          <cell r="F5">
            <v>3</v>
          </cell>
          <cell r="G5">
            <v>4</v>
          </cell>
        </row>
        <row r="6">
          <cell r="B6">
            <v>3</v>
          </cell>
          <cell r="C6">
            <v>3</v>
          </cell>
          <cell r="D6">
            <v>0</v>
          </cell>
          <cell r="E6">
            <v>4</v>
          </cell>
          <cell r="F6">
            <v>3</v>
          </cell>
          <cell r="G6">
            <v>4</v>
          </cell>
        </row>
        <row r="7">
          <cell r="B7">
            <v>3</v>
          </cell>
          <cell r="C7">
            <v>2</v>
          </cell>
          <cell r="D7">
            <v>2</v>
          </cell>
          <cell r="E7">
            <v>0</v>
          </cell>
          <cell r="F7">
            <v>3</v>
          </cell>
          <cell r="G7">
            <v>3</v>
          </cell>
        </row>
        <row r="8">
          <cell r="B8">
            <v>2</v>
          </cell>
          <cell r="C8">
            <v>2</v>
          </cell>
          <cell r="D8">
            <v>3</v>
          </cell>
          <cell r="E8">
            <v>2</v>
          </cell>
          <cell r="F8">
            <v>0</v>
          </cell>
          <cell r="G8">
            <v>3</v>
          </cell>
        </row>
        <row r="9">
          <cell r="B9">
            <v>3</v>
          </cell>
          <cell r="C9">
            <v>4</v>
          </cell>
          <cell r="D9">
            <v>3</v>
          </cell>
          <cell r="E9">
            <v>3</v>
          </cell>
          <cell r="F9">
            <v>3</v>
          </cell>
          <cell r="G9">
            <v>0</v>
          </cell>
        </row>
      </sheetData>
      <sheetData sheetId="2">
        <row r="4">
          <cell r="B4">
            <v>0</v>
          </cell>
          <cell r="C4">
            <v>4</v>
          </cell>
          <cell r="D4">
            <v>4</v>
          </cell>
          <cell r="E4">
            <v>4</v>
          </cell>
          <cell r="F4">
            <v>3</v>
          </cell>
          <cell r="G4">
            <v>3</v>
          </cell>
        </row>
        <row r="5">
          <cell r="B5">
            <v>4</v>
          </cell>
          <cell r="C5">
            <v>0</v>
          </cell>
          <cell r="D5">
            <v>4</v>
          </cell>
          <cell r="E5">
            <v>2</v>
          </cell>
          <cell r="F5">
            <v>3</v>
          </cell>
          <cell r="G5">
            <v>4</v>
          </cell>
        </row>
        <row r="6">
          <cell r="B6">
            <v>4</v>
          </cell>
          <cell r="C6">
            <v>4</v>
          </cell>
          <cell r="D6">
            <v>0</v>
          </cell>
          <cell r="E6">
            <v>2</v>
          </cell>
          <cell r="F6">
            <v>4</v>
          </cell>
          <cell r="G6">
            <v>3</v>
          </cell>
        </row>
        <row r="7">
          <cell r="B7">
            <v>4</v>
          </cell>
          <cell r="C7">
            <v>2</v>
          </cell>
          <cell r="D7">
            <v>2</v>
          </cell>
          <cell r="E7">
            <v>0</v>
          </cell>
          <cell r="F7">
            <v>3</v>
          </cell>
          <cell r="G7">
            <v>4</v>
          </cell>
        </row>
        <row r="8">
          <cell r="B8">
            <v>3</v>
          </cell>
          <cell r="C8">
            <v>2</v>
          </cell>
          <cell r="D8">
            <v>4</v>
          </cell>
          <cell r="E8">
            <v>4</v>
          </cell>
          <cell r="F8">
            <v>0</v>
          </cell>
          <cell r="G8">
            <v>3</v>
          </cell>
        </row>
        <row r="9">
          <cell r="B9">
            <v>3</v>
          </cell>
          <cell r="C9">
            <v>2</v>
          </cell>
          <cell r="D9">
            <v>3</v>
          </cell>
          <cell r="E9">
            <v>4</v>
          </cell>
          <cell r="F9">
            <v>3</v>
          </cell>
          <cell r="G9">
            <v>0</v>
          </cell>
        </row>
      </sheetData>
      <sheetData sheetId="3">
        <row r="4">
          <cell r="B4">
            <v>0</v>
          </cell>
          <cell r="C4">
            <v>4</v>
          </cell>
          <cell r="D4">
            <v>3</v>
          </cell>
          <cell r="E4">
            <v>3</v>
          </cell>
          <cell r="F4">
            <v>2</v>
          </cell>
          <cell r="G4">
            <v>3</v>
          </cell>
        </row>
        <row r="5">
          <cell r="B5">
            <v>4</v>
          </cell>
          <cell r="C5">
            <v>0</v>
          </cell>
          <cell r="D5">
            <v>4</v>
          </cell>
          <cell r="E5">
            <v>3</v>
          </cell>
          <cell r="F5">
            <v>3</v>
          </cell>
          <cell r="G5">
            <v>3</v>
          </cell>
        </row>
        <row r="6">
          <cell r="B6">
            <v>2</v>
          </cell>
          <cell r="C6">
            <v>2</v>
          </cell>
          <cell r="D6">
            <v>0</v>
          </cell>
          <cell r="E6">
            <v>4</v>
          </cell>
          <cell r="F6">
            <v>3</v>
          </cell>
          <cell r="G6">
            <v>4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0</v>
          </cell>
          <cell r="F7">
            <v>3</v>
          </cell>
          <cell r="G7">
            <v>4</v>
          </cell>
        </row>
        <row r="8">
          <cell r="B8">
            <v>2</v>
          </cell>
          <cell r="C8">
            <v>2</v>
          </cell>
          <cell r="D8">
            <v>2</v>
          </cell>
          <cell r="E8">
            <v>3</v>
          </cell>
          <cell r="F8">
            <v>0</v>
          </cell>
          <cell r="G8">
            <v>3</v>
          </cell>
        </row>
        <row r="9">
          <cell r="B9">
            <v>1</v>
          </cell>
          <cell r="C9">
            <v>2</v>
          </cell>
          <cell r="D9">
            <v>3</v>
          </cell>
          <cell r="E9">
            <v>3</v>
          </cell>
          <cell r="F9">
            <v>4</v>
          </cell>
          <cell r="G9">
            <v>0</v>
          </cell>
        </row>
      </sheetData>
      <sheetData sheetId="4">
        <row r="4">
          <cell r="B4">
            <v>0</v>
          </cell>
          <cell r="C4">
            <v>4</v>
          </cell>
          <cell r="D4">
            <v>2</v>
          </cell>
          <cell r="E4">
            <v>3</v>
          </cell>
          <cell r="F4">
            <v>3</v>
          </cell>
          <cell r="G4">
            <v>4</v>
          </cell>
        </row>
        <row r="5">
          <cell r="B5">
            <v>4</v>
          </cell>
          <cell r="C5">
            <v>0</v>
          </cell>
          <cell r="D5">
            <v>3</v>
          </cell>
          <cell r="E5">
            <v>3</v>
          </cell>
          <cell r="F5">
            <v>3</v>
          </cell>
          <cell r="G5">
            <v>4</v>
          </cell>
        </row>
        <row r="6">
          <cell r="B6">
            <v>2</v>
          </cell>
          <cell r="C6">
            <v>2</v>
          </cell>
          <cell r="D6">
            <v>0</v>
          </cell>
          <cell r="E6">
            <v>3</v>
          </cell>
          <cell r="F6">
            <v>3</v>
          </cell>
          <cell r="G6">
            <v>3</v>
          </cell>
        </row>
        <row r="7">
          <cell r="B7">
            <v>4</v>
          </cell>
          <cell r="C7">
            <v>3</v>
          </cell>
          <cell r="D7">
            <v>2</v>
          </cell>
          <cell r="E7">
            <v>0</v>
          </cell>
          <cell r="F7">
            <v>2</v>
          </cell>
          <cell r="G7">
            <v>3</v>
          </cell>
        </row>
        <row r="8">
          <cell r="B8">
            <v>3</v>
          </cell>
          <cell r="C8">
            <v>3</v>
          </cell>
          <cell r="D8">
            <v>3</v>
          </cell>
          <cell r="E8">
            <v>4</v>
          </cell>
          <cell r="F8">
            <v>0</v>
          </cell>
          <cell r="G8">
            <v>3</v>
          </cell>
        </row>
        <row r="9">
          <cell r="B9">
            <v>3</v>
          </cell>
          <cell r="C9">
            <v>4</v>
          </cell>
          <cell r="D9">
            <v>3</v>
          </cell>
          <cell r="E9">
            <v>4</v>
          </cell>
          <cell r="F9">
            <v>3</v>
          </cell>
          <cell r="G9">
            <v>0</v>
          </cell>
        </row>
      </sheetData>
      <sheetData sheetId="5">
        <row r="4">
          <cell r="B4">
            <v>0</v>
          </cell>
          <cell r="C4">
            <v>4</v>
          </cell>
          <cell r="D4">
            <v>1</v>
          </cell>
          <cell r="E4">
            <v>1</v>
          </cell>
          <cell r="F4">
            <v>1</v>
          </cell>
          <cell r="G4">
            <v>2</v>
          </cell>
        </row>
        <row r="5">
          <cell r="B5">
            <v>1</v>
          </cell>
          <cell r="C5">
            <v>0</v>
          </cell>
          <cell r="D5">
            <v>2</v>
          </cell>
          <cell r="E5">
            <v>1</v>
          </cell>
          <cell r="F5">
            <v>1</v>
          </cell>
          <cell r="G5">
            <v>3</v>
          </cell>
        </row>
        <row r="6">
          <cell r="B6">
            <v>1</v>
          </cell>
          <cell r="C6">
            <v>1</v>
          </cell>
          <cell r="D6">
            <v>0</v>
          </cell>
          <cell r="E6">
            <v>2</v>
          </cell>
          <cell r="F6">
            <v>3</v>
          </cell>
          <cell r="G6">
            <v>3</v>
          </cell>
        </row>
        <row r="7">
          <cell r="B7">
            <v>1</v>
          </cell>
          <cell r="C7">
            <v>1</v>
          </cell>
          <cell r="D7">
            <v>2</v>
          </cell>
          <cell r="E7">
            <v>0</v>
          </cell>
          <cell r="F7">
            <v>2</v>
          </cell>
          <cell r="G7">
            <v>2</v>
          </cell>
        </row>
        <row r="8">
          <cell r="B8">
            <v>1</v>
          </cell>
          <cell r="C8">
            <v>1</v>
          </cell>
          <cell r="D8">
            <v>3</v>
          </cell>
          <cell r="E8">
            <v>2</v>
          </cell>
          <cell r="F8">
            <v>0</v>
          </cell>
          <cell r="G8">
            <v>2</v>
          </cell>
        </row>
        <row r="9">
          <cell r="B9">
            <v>1</v>
          </cell>
          <cell r="C9">
            <v>3</v>
          </cell>
          <cell r="D9">
            <v>2</v>
          </cell>
          <cell r="E9">
            <v>3</v>
          </cell>
          <cell r="F9">
            <v>3</v>
          </cell>
          <cell r="G9">
            <v>0</v>
          </cell>
        </row>
      </sheetData>
      <sheetData sheetId="6">
        <row r="4">
          <cell r="B4">
            <v>0</v>
          </cell>
          <cell r="C4">
            <v>4</v>
          </cell>
          <cell r="D4">
            <v>4</v>
          </cell>
          <cell r="E4">
            <v>4</v>
          </cell>
          <cell r="F4">
            <v>2</v>
          </cell>
          <cell r="G4">
            <v>4</v>
          </cell>
        </row>
        <row r="5">
          <cell r="B5">
            <v>0</v>
          </cell>
          <cell r="C5">
            <v>0</v>
          </cell>
          <cell r="D5">
            <v>4</v>
          </cell>
          <cell r="E5">
            <v>2</v>
          </cell>
          <cell r="F5">
            <v>0</v>
          </cell>
          <cell r="G5">
            <v>4</v>
          </cell>
        </row>
        <row r="6">
          <cell r="B6">
            <v>2</v>
          </cell>
          <cell r="C6">
            <v>2</v>
          </cell>
          <cell r="D6">
            <v>0</v>
          </cell>
          <cell r="E6">
            <v>2</v>
          </cell>
          <cell r="F6">
            <v>4</v>
          </cell>
          <cell r="G6">
            <v>3</v>
          </cell>
        </row>
        <row r="7">
          <cell r="B7">
            <v>3</v>
          </cell>
          <cell r="C7">
            <v>2</v>
          </cell>
          <cell r="D7">
            <v>1</v>
          </cell>
          <cell r="E7">
            <v>0</v>
          </cell>
          <cell r="F7">
            <v>4</v>
          </cell>
          <cell r="G7">
            <v>3</v>
          </cell>
        </row>
        <row r="8">
          <cell r="B8">
            <v>2</v>
          </cell>
          <cell r="C8">
            <v>2</v>
          </cell>
          <cell r="D8">
            <v>2</v>
          </cell>
          <cell r="E8">
            <v>3</v>
          </cell>
          <cell r="F8">
            <v>0</v>
          </cell>
          <cell r="G8">
            <v>3</v>
          </cell>
        </row>
        <row r="9">
          <cell r="B9">
            <v>3</v>
          </cell>
          <cell r="C9">
            <v>3</v>
          </cell>
          <cell r="D9">
            <v>2</v>
          </cell>
          <cell r="E9">
            <v>1</v>
          </cell>
          <cell r="F9">
            <v>3</v>
          </cell>
          <cell r="G9">
            <v>0</v>
          </cell>
        </row>
      </sheetData>
      <sheetData sheetId="7">
        <row r="4">
          <cell r="B4">
            <v>0</v>
          </cell>
          <cell r="C4">
            <v>4</v>
          </cell>
          <cell r="D4">
            <v>3</v>
          </cell>
          <cell r="E4">
            <v>2</v>
          </cell>
          <cell r="F4">
            <v>2</v>
          </cell>
          <cell r="G4">
            <v>3</v>
          </cell>
        </row>
        <row r="5">
          <cell r="B5">
            <v>3</v>
          </cell>
          <cell r="C5">
            <v>0</v>
          </cell>
          <cell r="D5">
            <v>2</v>
          </cell>
          <cell r="E5">
            <v>3</v>
          </cell>
          <cell r="F5">
            <v>2</v>
          </cell>
          <cell r="G5">
            <v>2</v>
          </cell>
        </row>
        <row r="6">
          <cell r="B6">
            <v>2</v>
          </cell>
          <cell r="C6">
            <v>2</v>
          </cell>
          <cell r="D6">
            <v>0</v>
          </cell>
          <cell r="E6">
            <v>3</v>
          </cell>
          <cell r="F6">
            <v>2</v>
          </cell>
          <cell r="G6">
            <v>3</v>
          </cell>
        </row>
        <row r="7">
          <cell r="B7">
            <v>2</v>
          </cell>
          <cell r="C7">
            <v>2</v>
          </cell>
          <cell r="D7">
            <v>2</v>
          </cell>
          <cell r="E7">
            <v>0</v>
          </cell>
          <cell r="F7">
            <v>3</v>
          </cell>
          <cell r="G7">
            <v>3</v>
          </cell>
        </row>
        <row r="8">
          <cell r="B8">
            <v>2</v>
          </cell>
          <cell r="C8">
            <v>2</v>
          </cell>
          <cell r="D8">
            <v>3</v>
          </cell>
          <cell r="E8">
            <v>4</v>
          </cell>
          <cell r="F8">
            <v>0</v>
          </cell>
          <cell r="G8">
            <v>4</v>
          </cell>
        </row>
        <row r="9">
          <cell r="B9">
            <v>2</v>
          </cell>
          <cell r="C9">
            <v>2</v>
          </cell>
          <cell r="D9">
            <v>2</v>
          </cell>
          <cell r="E9">
            <v>2</v>
          </cell>
          <cell r="F9">
            <v>2</v>
          </cell>
          <cell r="G9">
            <v>0</v>
          </cell>
        </row>
      </sheetData>
      <sheetData sheetId="8">
        <row r="4">
          <cell r="B4">
            <v>0</v>
          </cell>
          <cell r="C4">
            <v>4</v>
          </cell>
          <cell r="D4">
            <v>2</v>
          </cell>
          <cell r="E4">
            <v>2</v>
          </cell>
          <cell r="F4">
            <v>2</v>
          </cell>
          <cell r="G4">
            <v>4</v>
          </cell>
        </row>
        <row r="5">
          <cell r="B5">
            <v>2</v>
          </cell>
          <cell r="C5">
            <v>0</v>
          </cell>
          <cell r="D5">
            <v>3</v>
          </cell>
          <cell r="E5">
            <v>4</v>
          </cell>
          <cell r="F5">
            <v>2</v>
          </cell>
          <cell r="G5">
            <v>4</v>
          </cell>
        </row>
        <row r="6">
          <cell r="B6">
            <v>2</v>
          </cell>
          <cell r="C6">
            <v>3</v>
          </cell>
          <cell r="D6">
            <v>0</v>
          </cell>
          <cell r="E6">
            <v>3</v>
          </cell>
          <cell r="F6">
            <v>3</v>
          </cell>
          <cell r="G6">
            <v>4</v>
          </cell>
        </row>
        <row r="7">
          <cell r="B7">
            <v>2</v>
          </cell>
          <cell r="C7">
            <v>2</v>
          </cell>
          <cell r="D7">
            <v>4</v>
          </cell>
          <cell r="E7">
            <v>0</v>
          </cell>
          <cell r="F7">
            <v>3</v>
          </cell>
          <cell r="G7">
            <v>4</v>
          </cell>
        </row>
        <row r="8">
          <cell r="B8">
            <v>3</v>
          </cell>
          <cell r="C8">
            <v>3</v>
          </cell>
          <cell r="D8">
            <v>3</v>
          </cell>
          <cell r="E8">
            <v>4</v>
          </cell>
          <cell r="F8">
            <v>0</v>
          </cell>
          <cell r="G8">
            <v>4</v>
          </cell>
        </row>
        <row r="9">
          <cell r="B9">
            <v>3</v>
          </cell>
          <cell r="C9">
            <v>4</v>
          </cell>
          <cell r="D9">
            <v>2</v>
          </cell>
          <cell r="E9">
            <v>3</v>
          </cell>
          <cell r="F9">
            <v>4</v>
          </cell>
          <cell r="G9">
            <v>0</v>
          </cell>
        </row>
      </sheetData>
      <sheetData sheetId="9">
        <row r="4">
          <cell r="B4">
            <v>0</v>
          </cell>
          <cell r="C4">
            <v>3</v>
          </cell>
          <cell r="D4">
            <v>4</v>
          </cell>
          <cell r="E4">
            <v>3</v>
          </cell>
          <cell r="F4">
            <v>4</v>
          </cell>
          <cell r="G4">
            <v>3</v>
          </cell>
        </row>
        <row r="5">
          <cell r="B5">
            <v>3</v>
          </cell>
          <cell r="C5">
            <v>0</v>
          </cell>
          <cell r="D5">
            <v>4</v>
          </cell>
          <cell r="E5">
            <v>2</v>
          </cell>
          <cell r="F5">
            <v>2</v>
          </cell>
          <cell r="G5">
            <v>4</v>
          </cell>
        </row>
        <row r="6">
          <cell r="B6">
            <v>3</v>
          </cell>
          <cell r="C6">
            <v>4</v>
          </cell>
          <cell r="D6">
            <v>0</v>
          </cell>
          <cell r="E6">
            <v>2</v>
          </cell>
          <cell r="F6">
            <v>3</v>
          </cell>
          <cell r="G6">
            <v>3</v>
          </cell>
        </row>
        <row r="7">
          <cell r="B7">
            <v>4</v>
          </cell>
          <cell r="C7">
            <v>2</v>
          </cell>
          <cell r="D7">
            <v>4</v>
          </cell>
          <cell r="E7">
            <v>0</v>
          </cell>
          <cell r="F7">
            <v>4</v>
          </cell>
          <cell r="G7">
            <v>3</v>
          </cell>
        </row>
        <row r="8">
          <cell r="B8">
            <v>4</v>
          </cell>
          <cell r="C8">
            <v>2</v>
          </cell>
          <cell r="D8">
            <v>4</v>
          </cell>
          <cell r="E8">
            <v>4</v>
          </cell>
          <cell r="F8">
            <v>0</v>
          </cell>
          <cell r="G8">
            <v>2</v>
          </cell>
        </row>
        <row r="9">
          <cell r="B9">
            <v>3</v>
          </cell>
          <cell r="C9">
            <v>3</v>
          </cell>
          <cell r="D9">
            <v>4</v>
          </cell>
          <cell r="E9">
            <v>4</v>
          </cell>
          <cell r="F9">
            <v>4</v>
          </cell>
          <cell r="G9">
            <v>0</v>
          </cell>
        </row>
      </sheetData>
      <sheetData sheetId="10">
        <row r="60">
          <cell r="D60">
            <v>12.422609116120949</v>
          </cell>
          <cell r="E60">
            <v>1.0329765146863545</v>
          </cell>
        </row>
        <row r="61">
          <cell r="D61">
            <v>12.369001402877242</v>
          </cell>
          <cell r="E61">
            <v>0.25519283516158175</v>
          </cell>
        </row>
        <row r="62">
          <cell r="D62">
            <v>12.433936671089427</v>
          </cell>
          <cell r="E62">
            <v>-6.9969252530576398E-2</v>
          </cell>
        </row>
        <row r="63">
          <cell r="D63">
            <v>12.588790913965287</v>
          </cell>
          <cell r="E63">
            <v>-0.42172774577456362</v>
          </cell>
        </row>
        <row r="64">
          <cell r="D64">
            <v>12.180752506909347</v>
          </cell>
          <cell r="E64">
            <v>2.6108971647164303E-2</v>
          </cell>
        </row>
        <row r="65">
          <cell r="D65">
            <v>13.411178080409105</v>
          </cell>
          <cell r="E65">
            <v>-0.82258132318996147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5" sqref="D15"/>
    </sheetView>
  </sheetViews>
  <sheetFormatPr defaultRowHeight="16.2" x14ac:dyDescent="0.3"/>
  <cols>
    <col min="1" max="1" width="18.21875" customWidth="1"/>
    <col min="4" max="4" width="12.5546875" customWidth="1"/>
    <col min="5" max="5" width="9.77734375" customWidth="1"/>
    <col min="6" max="6" width="9.6640625" customWidth="1"/>
    <col min="7" max="7" width="10" customWidth="1"/>
    <col min="9" max="9" width="18.6640625" customWidth="1"/>
  </cols>
  <sheetData>
    <row r="1" spans="1:9" x14ac:dyDescent="0.3">
      <c r="A1" t="s">
        <v>0</v>
      </c>
    </row>
    <row r="2" spans="1:9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3">
      <c r="A3" t="s">
        <v>1</v>
      </c>
      <c r="B3" s="1"/>
      <c r="C3">
        <v>4</v>
      </c>
      <c r="D3">
        <v>3</v>
      </c>
      <c r="E3">
        <v>4</v>
      </c>
      <c r="F3">
        <v>0</v>
      </c>
      <c r="G3">
        <v>0</v>
      </c>
      <c r="H3">
        <v>0</v>
      </c>
      <c r="I3">
        <v>3</v>
      </c>
    </row>
    <row r="4" spans="1:9" x14ac:dyDescent="0.3">
      <c r="A4" t="s">
        <v>2</v>
      </c>
      <c r="B4">
        <v>4</v>
      </c>
      <c r="C4" s="1"/>
      <c r="D4">
        <v>2</v>
      </c>
      <c r="E4">
        <v>4</v>
      </c>
      <c r="F4">
        <v>0</v>
      </c>
      <c r="G4">
        <v>0</v>
      </c>
      <c r="H4">
        <v>0</v>
      </c>
      <c r="I4">
        <v>4</v>
      </c>
    </row>
    <row r="5" spans="1:9" x14ac:dyDescent="0.3">
      <c r="A5" t="s">
        <v>3</v>
      </c>
      <c r="B5">
        <v>0</v>
      </c>
      <c r="C5">
        <v>0</v>
      </c>
      <c r="D5" s="1"/>
      <c r="E5">
        <v>4</v>
      </c>
      <c r="F5">
        <v>1</v>
      </c>
      <c r="G5">
        <v>3</v>
      </c>
      <c r="H5">
        <v>0</v>
      </c>
      <c r="I5">
        <v>4</v>
      </c>
    </row>
    <row r="6" spans="1:9" x14ac:dyDescent="0.3">
      <c r="A6" t="s">
        <v>4</v>
      </c>
      <c r="B6">
        <v>0</v>
      </c>
      <c r="C6">
        <v>1</v>
      </c>
      <c r="D6">
        <v>4</v>
      </c>
      <c r="E6" s="1"/>
      <c r="F6">
        <v>0</v>
      </c>
      <c r="G6">
        <v>1</v>
      </c>
      <c r="H6">
        <v>0</v>
      </c>
      <c r="I6">
        <v>4</v>
      </c>
    </row>
    <row r="7" spans="1:9" x14ac:dyDescent="0.3">
      <c r="A7" t="s">
        <v>5</v>
      </c>
      <c r="B7">
        <v>0</v>
      </c>
      <c r="C7">
        <v>0</v>
      </c>
      <c r="D7">
        <v>4</v>
      </c>
      <c r="E7">
        <v>4</v>
      </c>
      <c r="F7" s="1"/>
      <c r="G7">
        <v>3</v>
      </c>
      <c r="H7">
        <v>0</v>
      </c>
      <c r="I7">
        <v>4</v>
      </c>
    </row>
    <row r="8" spans="1:9" x14ac:dyDescent="0.3">
      <c r="A8" t="s">
        <v>6</v>
      </c>
      <c r="B8">
        <v>0</v>
      </c>
      <c r="C8">
        <v>1</v>
      </c>
      <c r="D8">
        <v>3</v>
      </c>
      <c r="E8">
        <v>4</v>
      </c>
      <c r="F8">
        <v>2</v>
      </c>
      <c r="G8" s="1"/>
      <c r="H8">
        <v>0</v>
      </c>
      <c r="I8">
        <v>4</v>
      </c>
    </row>
    <row r="9" spans="1:9" x14ac:dyDescent="0.3">
      <c r="A9" t="s">
        <v>7</v>
      </c>
      <c r="B9">
        <v>1</v>
      </c>
      <c r="C9">
        <v>1</v>
      </c>
      <c r="D9">
        <v>1</v>
      </c>
      <c r="E9">
        <v>3</v>
      </c>
      <c r="F9">
        <v>1</v>
      </c>
      <c r="G9">
        <v>1</v>
      </c>
      <c r="H9" s="1"/>
      <c r="I9">
        <v>0</v>
      </c>
    </row>
    <row r="10" spans="1:9" x14ac:dyDescent="0.3">
      <c r="A10" t="s">
        <v>8</v>
      </c>
      <c r="B10">
        <v>1</v>
      </c>
      <c r="C10">
        <v>3</v>
      </c>
      <c r="D10">
        <v>2</v>
      </c>
      <c r="E10">
        <v>4</v>
      </c>
      <c r="F10">
        <v>3</v>
      </c>
      <c r="G10">
        <v>2</v>
      </c>
      <c r="H10">
        <v>0</v>
      </c>
      <c r="I10" s="1"/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10" sqref="H10"/>
    </sheetView>
  </sheetViews>
  <sheetFormatPr defaultRowHeight="16.2" x14ac:dyDescent="0.3"/>
  <cols>
    <col min="1" max="1" width="16.88671875" customWidth="1"/>
  </cols>
  <sheetData>
    <row r="1" spans="1:9" x14ac:dyDescent="0.3">
      <c r="A1" t="s">
        <v>0</v>
      </c>
    </row>
    <row r="2" spans="1:9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3">
      <c r="A3" t="s">
        <v>1</v>
      </c>
      <c r="B3" s="1"/>
      <c r="C3">
        <v>1</v>
      </c>
      <c r="D3">
        <v>1</v>
      </c>
      <c r="E3">
        <v>1</v>
      </c>
      <c r="F3">
        <v>2</v>
      </c>
      <c r="G3">
        <v>1</v>
      </c>
      <c r="H3">
        <v>4</v>
      </c>
      <c r="I3">
        <v>1</v>
      </c>
    </row>
    <row r="4" spans="1:9" x14ac:dyDescent="0.3">
      <c r="A4" t="s">
        <v>2</v>
      </c>
      <c r="B4">
        <v>1</v>
      </c>
      <c r="C4" s="1"/>
      <c r="D4">
        <v>1</v>
      </c>
      <c r="E4">
        <v>2</v>
      </c>
      <c r="F4">
        <v>2</v>
      </c>
      <c r="G4">
        <v>2</v>
      </c>
      <c r="H4">
        <v>4</v>
      </c>
      <c r="I4">
        <v>1</v>
      </c>
    </row>
    <row r="5" spans="1:9" x14ac:dyDescent="0.3">
      <c r="A5" t="s">
        <v>3</v>
      </c>
      <c r="B5">
        <v>1</v>
      </c>
      <c r="C5">
        <v>2</v>
      </c>
      <c r="D5" s="1"/>
      <c r="E5">
        <v>3</v>
      </c>
      <c r="F5">
        <v>3</v>
      </c>
      <c r="G5">
        <v>3</v>
      </c>
      <c r="H5">
        <v>4</v>
      </c>
      <c r="I5">
        <v>3</v>
      </c>
    </row>
    <row r="6" spans="1:9" x14ac:dyDescent="0.3">
      <c r="A6" t="s">
        <v>4</v>
      </c>
      <c r="B6">
        <v>1</v>
      </c>
      <c r="C6">
        <v>2</v>
      </c>
      <c r="D6">
        <v>3</v>
      </c>
      <c r="E6" s="1"/>
      <c r="F6">
        <v>3</v>
      </c>
      <c r="G6">
        <v>3</v>
      </c>
      <c r="H6">
        <v>4</v>
      </c>
      <c r="I6">
        <v>1</v>
      </c>
    </row>
    <row r="7" spans="1:9" x14ac:dyDescent="0.3">
      <c r="A7" t="s">
        <v>5</v>
      </c>
      <c r="B7">
        <v>1</v>
      </c>
      <c r="C7">
        <v>2</v>
      </c>
      <c r="D7">
        <v>3</v>
      </c>
      <c r="E7">
        <v>3</v>
      </c>
      <c r="F7" s="1"/>
      <c r="G7">
        <v>3</v>
      </c>
      <c r="H7">
        <v>4</v>
      </c>
      <c r="I7">
        <v>3</v>
      </c>
    </row>
    <row r="8" spans="1:9" x14ac:dyDescent="0.3">
      <c r="A8" t="s">
        <v>6</v>
      </c>
      <c r="B8">
        <v>1</v>
      </c>
      <c r="C8">
        <v>1</v>
      </c>
      <c r="D8">
        <v>3</v>
      </c>
      <c r="E8">
        <v>3</v>
      </c>
      <c r="F8">
        <v>3</v>
      </c>
      <c r="G8" s="1"/>
      <c r="H8">
        <v>4</v>
      </c>
      <c r="I8">
        <v>3</v>
      </c>
    </row>
    <row r="9" spans="1:9" x14ac:dyDescent="0.3">
      <c r="A9" t="s">
        <v>7</v>
      </c>
      <c r="B9">
        <v>2</v>
      </c>
      <c r="C9">
        <v>2</v>
      </c>
      <c r="D9">
        <v>2</v>
      </c>
      <c r="E9">
        <v>2</v>
      </c>
      <c r="F9">
        <v>2</v>
      </c>
      <c r="G9">
        <v>3</v>
      </c>
      <c r="H9" s="1"/>
      <c r="I9">
        <v>3</v>
      </c>
    </row>
    <row r="10" spans="1:9" x14ac:dyDescent="0.3">
      <c r="A10" t="s">
        <v>8</v>
      </c>
      <c r="B10">
        <v>1</v>
      </c>
      <c r="C10">
        <v>1</v>
      </c>
      <c r="D10">
        <v>3</v>
      </c>
      <c r="E10">
        <v>3</v>
      </c>
      <c r="F10">
        <v>3</v>
      </c>
      <c r="G10">
        <v>3</v>
      </c>
      <c r="H10">
        <v>4</v>
      </c>
      <c r="I10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10" sqref="H10"/>
    </sheetView>
  </sheetViews>
  <sheetFormatPr defaultRowHeight="16.2" x14ac:dyDescent="0.3"/>
  <cols>
    <col min="1" max="1" width="17.21875" customWidth="1"/>
  </cols>
  <sheetData>
    <row r="1" spans="1:9" x14ac:dyDescent="0.3">
      <c r="A1" t="s">
        <v>0</v>
      </c>
    </row>
    <row r="2" spans="1:9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3">
      <c r="A3" t="s">
        <v>1</v>
      </c>
      <c r="B3" s="1"/>
      <c r="C3">
        <v>1</v>
      </c>
      <c r="D3">
        <v>1</v>
      </c>
      <c r="E3">
        <v>2</v>
      </c>
      <c r="F3">
        <v>1</v>
      </c>
      <c r="G3">
        <v>1</v>
      </c>
      <c r="H3">
        <v>3</v>
      </c>
      <c r="I3">
        <v>4</v>
      </c>
    </row>
    <row r="4" spans="1:9" x14ac:dyDescent="0.3">
      <c r="A4" t="s">
        <v>2</v>
      </c>
      <c r="B4">
        <v>1</v>
      </c>
      <c r="C4" s="1"/>
      <c r="D4">
        <v>4</v>
      </c>
      <c r="E4">
        <v>3</v>
      </c>
      <c r="F4">
        <v>2</v>
      </c>
      <c r="G4">
        <v>2</v>
      </c>
      <c r="H4">
        <v>3</v>
      </c>
      <c r="I4">
        <v>4</v>
      </c>
    </row>
    <row r="5" spans="1:9" x14ac:dyDescent="0.3">
      <c r="A5" t="s">
        <v>3</v>
      </c>
      <c r="B5">
        <v>1</v>
      </c>
      <c r="C5">
        <v>2</v>
      </c>
      <c r="D5" s="1"/>
      <c r="E5">
        <v>4</v>
      </c>
      <c r="F5">
        <v>3</v>
      </c>
      <c r="G5">
        <v>4</v>
      </c>
      <c r="H5">
        <v>4</v>
      </c>
      <c r="I5">
        <v>4</v>
      </c>
    </row>
    <row r="6" spans="1:9" x14ac:dyDescent="0.3">
      <c r="A6" t="s">
        <v>4</v>
      </c>
      <c r="B6">
        <v>2</v>
      </c>
      <c r="C6">
        <v>3</v>
      </c>
      <c r="D6">
        <v>4</v>
      </c>
      <c r="E6" s="1"/>
      <c r="F6">
        <v>2</v>
      </c>
      <c r="G6">
        <v>4</v>
      </c>
      <c r="H6">
        <v>4</v>
      </c>
      <c r="I6">
        <v>4</v>
      </c>
    </row>
    <row r="7" spans="1:9" x14ac:dyDescent="0.3">
      <c r="A7" t="s">
        <v>5</v>
      </c>
      <c r="B7">
        <v>2</v>
      </c>
      <c r="C7">
        <v>2</v>
      </c>
      <c r="D7">
        <v>3</v>
      </c>
      <c r="E7">
        <v>1</v>
      </c>
      <c r="F7" s="1"/>
      <c r="G7">
        <v>2</v>
      </c>
      <c r="H7">
        <v>3</v>
      </c>
      <c r="I7">
        <v>4</v>
      </c>
    </row>
    <row r="8" spans="1:9" x14ac:dyDescent="0.3">
      <c r="A8" t="s">
        <v>6</v>
      </c>
      <c r="B8">
        <v>1</v>
      </c>
      <c r="C8">
        <v>2</v>
      </c>
      <c r="D8">
        <v>3</v>
      </c>
      <c r="E8">
        <v>4</v>
      </c>
      <c r="F8">
        <v>1</v>
      </c>
      <c r="G8" s="1"/>
      <c r="H8">
        <v>4</v>
      </c>
      <c r="I8">
        <v>2</v>
      </c>
    </row>
    <row r="9" spans="1:9" x14ac:dyDescent="0.3">
      <c r="A9" t="s">
        <v>7</v>
      </c>
      <c r="B9">
        <v>1</v>
      </c>
      <c r="C9">
        <v>2</v>
      </c>
      <c r="D9">
        <v>1</v>
      </c>
      <c r="E9">
        <v>4</v>
      </c>
      <c r="F9">
        <v>2</v>
      </c>
      <c r="G9">
        <v>3</v>
      </c>
      <c r="H9" s="1"/>
      <c r="I9">
        <v>2</v>
      </c>
    </row>
    <row r="10" spans="1:9" x14ac:dyDescent="0.3">
      <c r="A10" t="s">
        <v>8</v>
      </c>
      <c r="B10">
        <v>4</v>
      </c>
      <c r="C10">
        <v>4</v>
      </c>
      <c r="D10">
        <v>3</v>
      </c>
      <c r="E10">
        <v>4</v>
      </c>
      <c r="F10">
        <v>4</v>
      </c>
      <c r="G10">
        <v>2</v>
      </c>
      <c r="H10">
        <v>2</v>
      </c>
      <c r="I10" s="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10" sqref="I10"/>
    </sheetView>
  </sheetViews>
  <sheetFormatPr defaultRowHeight="16.2" x14ac:dyDescent="0.3"/>
  <cols>
    <col min="1" max="1" width="17.88671875" customWidth="1"/>
  </cols>
  <sheetData>
    <row r="1" spans="1:9" x14ac:dyDescent="0.3">
      <c r="A1" t="s">
        <v>0</v>
      </c>
    </row>
    <row r="2" spans="1:9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3">
      <c r="A3" t="s">
        <v>1</v>
      </c>
      <c r="B3" s="1"/>
      <c r="C3">
        <v>2</v>
      </c>
      <c r="D3">
        <v>1</v>
      </c>
      <c r="E3">
        <v>3</v>
      </c>
      <c r="F3">
        <v>1</v>
      </c>
      <c r="G3">
        <v>1</v>
      </c>
      <c r="H3">
        <v>3</v>
      </c>
      <c r="I3">
        <v>2</v>
      </c>
    </row>
    <row r="4" spans="1:9" x14ac:dyDescent="0.3">
      <c r="A4" t="s">
        <v>2</v>
      </c>
      <c r="B4">
        <v>2</v>
      </c>
      <c r="C4" s="1"/>
      <c r="D4">
        <v>1</v>
      </c>
      <c r="E4">
        <v>4</v>
      </c>
      <c r="F4">
        <v>2</v>
      </c>
      <c r="G4">
        <v>3</v>
      </c>
      <c r="H4">
        <v>2</v>
      </c>
      <c r="I4">
        <v>1</v>
      </c>
    </row>
    <row r="5" spans="1:9" x14ac:dyDescent="0.3">
      <c r="A5" t="s">
        <v>3</v>
      </c>
      <c r="B5">
        <v>1</v>
      </c>
      <c r="C5">
        <v>1</v>
      </c>
      <c r="D5" s="1"/>
      <c r="E5">
        <v>4</v>
      </c>
      <c r="F5">
        <v>3</v>
      </c>
      <c r="G5">
        <v>2</v>
      </c>
      <c r="H5">
        <v>2</v>
      </c>
      <c r="I5">
        <v>3</v>
      </c>
    </row>
    <row r="6" spans="1:9" x14ac:dyDescent="0.3">
      <c r="A6" t="s">
        <v>4</v>
      </c>
      <c r="B6">
        <v>3</v>
      </c>
      <c r="C6">
        <v>4</v>
      </c>
      <c r="D6">
        <v>4</v>
      </c>
      <c r="E6" s="1"/>
      <c r="F6">
        <v>2</v>
      </c>
      <c r="G6">
        <v>2</v>
      </c>
      <c r="H6">
        <v>3</v>
      </c>
      <c r="I6">
        <v>4</v>
      </c>
    </row>
    <row r="7" spans="1:9" x14ac:dyDescent="0.3">
      <c r="A7" t="s">
        <v>5</v>
      </c>
      <c r="B7">
        <v>1</v>
      </c>
      <c r="C7">
        <v>1</v>
      </c>
      <c r="D7">
        <v>2</v>
      </c>
      <c r="E7">
        <v>1</v>
      </c>
      <c r="F7" s="1"/>
      <c r="G7">
        <v>1</v>
      </c>
      <c r="H7">
        <v>1</v>
      </c>
      <c r="I7">
        <v>3</v>
      </c>
    </row>
    <row r="8" spans="1:9" x14ac:dyDescent="0.3">
      <c r="A8" t="s">
        <v>6</v>
      </c>
      <c r="B8">
        <v>1</v>
      </c>
      <c r="C8">
        <v>3</v>
      </c>
      <c r="D8">
        <v>3</v>
      </c>
      <c r="E8">
        <v>3</v>
      </c>
      <c r="F8">
        <v>2</v>
      </c>
      <c r="G8" s="1"/>
      <c r="H8">
        <v>4</v>
      </c>
      <c r="I8">
        <v>1</v>
      </c>
    </row>
    <row r="9" spans="1:9" x14ac:dyDescent="0.3">
      <c r="A9" t="s">
        <v>7</v>
      </c>
      <c r="B9">
        <v>3</v>
      </c>
      <c r="C9">
        <v>2</v>
      </c>
      <c r="D9">
        <v>2</v>
      </c>
      <c r="E9">
        <v>4</v>
      </c>
      <c r="F9">
        <v>1</v>
      </c>
      <c r="G9">
        <v>3</v>
      </c>
      <c r="H9" s="1"/>
      <c r="I9">
        <v>3</v>
      </c>
    </row>
    <row r="10" spans="1:9" x14ac:dyDescent="0.3">
      <c r="A10" t="s">
        <v>8</v>
      </c>
      <c r="B10">
        <v>2</v>
      </c>
      <c r="C10">
        <v>1</v>
      </c>
      <c r="D10">
        <v>3</v>
      </c>
      <c r="E10">
        <v>4</v>
      </c>
      <c r="F10">
        <v>3</v>
      </c>
      <c r="G10">
        <v>1</v>
      </c>
      <c r="H10">
        <v>3</v>
      </c>
      <c r="I10" s="1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10" sqref="H10"/>
    </sheetView>
  </sheetViews>
  <sheetFormatPr defaultRowHeight="16.2" x14ac:dyDescent="0.3"/>
  <cols>
    <col min="1" max="1" width="17.77734375" customWidth="1"/>
  </cols>
  <sheetData>
    <row r="1" spans="1:9" x14ac:dyDescent="0.3">
      <c r="A1" t="s">
        <v>0</v>
      </c>
    </row>
    <row r="2" spans="1:9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3">
      <c r="A3" t="s">
        <v>1</v>
      </c>
      <c r="B3" s="1"/>
      <c r="C3">
        <v>2</v>
      </c>
      <c r="D3">
        <v>1</v>
      </c>
      <c r="E3">
        <v>3</v>
      </c>
      <c r="F3">
        <v>4</v>
      </c>
      <c r="G3">
        <v>3</v>
      </c>
      <c r="H3">
        <v>3</v>
      </c>
      <c r="I3">
        <v>4</v>
      </c>
    </row>
    <row r="4" spans="1:9" x14ac:dyDescent="0.3">
      <c r="A4" t="s">
        <v>2</v>
      </c>
      <c r="B4">
        <v>2</v>
      </c>
      <c r="C4" s="1"/>
      <c r="D4">
        <v>2</v>
      </c>
      <c r="E4">
        <v>4</v>
      </c>
      <c r="F4">
        <v>3</v>
      </c>
      <c r="G4">
        <v>1</v>
      </c>
      <c r="H4">
        <v>4</v>
      </c>
      <c r="I4">
        <v>4</v>
      </c>
    </row>
    <row r="5" spans="1:9" x14ac:dyDescent="0.3">
      <c r="A5" t="s">
        <v>3</v>
      </c>
      <c r="B5">
        <v>0</v>
      </c>
      <c r="C5">
        <v>1</v>
      </c>
      <c r="D5" s="1"/>
      <c r="E5">
        <v>3</v>
      </c>
      <c r="F5">
        <v>4</v>
      </c>
      <c r="G5">
        <v>4</v>
      </c>
      <c r="H5">
        <v>3</v>
      </c>
      <c r="I5">
        <v>3</v>
      </c>
    </row>
    <row r="6" spans="1:9" x14ac:dyDescent="0.3">
      <c r="A6" t="s">
        <v>4</v>
      </c>
      <c r="B6">
        <v>3</v>
      </c>
      <c r="C6">
        <v>3</v>
      </c>
      <c r="D6">
        <v>3</v>
      </c>
      <c r="E6" s="1"/>
      <c r="F6">
        <v>2</v>
      </c>
      <c r="G6">
        <v>3</v>
      </c>
      <c r="H6">
        <v>3</v>
      </c>
      <c r="I6">
        <v>4</v>
      </c>
    </row>
    <row r="7" spans="1:9" x14ac:dyDescent="0.3">
      <c r="A7" t="s">
        <v>5</v>
      </c>
      <c r="B7">
        <v>2</v>
      </c>
      <c r="C7">
        <v>2</v>
      </c>
      <c r="D7">
        <v>2</v>
      </c>
      <c r="E7">
        <v>1</v>
      </c>
      <c r="F7" s="1"/>
      <c r="G7">
        <v>2</v>
      </c>
      <c r="H7">
        <v>3</v>
      </c>
      <c r="I7">
        <v>2</v>
      </c>
    </row>
    <row r="8" spans="1:9" x14ac:dyDescent="0.3">
      <c r="A8" t="s">
        <v>6</v>
      </c>
      <c r="B8">
        <v>3</v>
      </c>
      <c r="C8">
        <v>2</v>
      </c>
      <c r="D8">
        <v>3</v>
      </c>
      <c r="E8">
        <v>1</v>
      </c>
      <c r="F8">
        <v>2</v>
      </c>
      <c r="G8" s="1"/>
      <c r="H8">
        <v>4</v>
      </c>
      <c r="I8">
        <v>3</v>
      </c>
    </row>
    <row r="9" spans="1:9" x14ac:dyDescent="0.3">
      <c r="A9" t="s">
        <v>7</v>
      </c>
      <c r="B9">
        <v>4</v>
      </c>
      <c r="C9">
        <v>2</v>
      </c>
      <c r="D9">
        <v>2</v>
      </c>
      <c r="E9">
        <v>3</v>
      </c>
      <c r="F9">
        <v>2</v>
      </c>
      <c r="G9">
        <v>3</v>
      </c>
      <c r="H9" s="1"/>
      <c r="I9">
        <v>3</v>
      </c>
    </row>
    <row r="10" spans="1:9" x14ac:dyDescent="0.3">
      <c r="A10" t="s">
        <v>8</v>
      </c>
      <c r="B10">
        <v>3</v>
      </c>
      <c r="C10">
        <v>2</v>
      </c>
      <c r="D10">
        <v>1</v>
      </c>
      <c r="E10">
        <v>1</v>
      </c>
      <c r="F10">
        <v>2</v>
      </c>
      <c r="G10">
        <v>1</v>
      </c>
      <c r="H10">
        <v>2</v>
      </c>
      <c r="I10" s="1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10" sqref="H10"/>
    </sheetView>
  </sheetViews>
  <sheetFormatPr defaultRowHeight="16.2" x14ac:dyDescent="0.3"/>
  <cols>
    <col min="1" max="1" width="18.21875" customWidth="1"/>
  </cols>
  <sheetData>
    <row r="1" spans="1:9" x14ac:dyDescent="0.3">
      <c r="A1" t="s">
        <v>0</v>
      </c>
    </row>
    <row r="2" spans="1:9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3">
      <c r="A3" t="s">
        <v>1</v>
      </c>
      <c r="B3" s="1"/>
      <c r="C3">
        <v>1</v>
      </c>
      <c r="D3">
        <v>1</v>
      </c>
      <c r="E3">
        <v>2</v>
      </c>
      <c r="F3">
        <v>2</v>
      </c>
      <c r="G3">
        <v>3</v>
      </c>
      <c r="H3">
        <v>2</v>
      </c>
      <c r="I3">
        <v>2</v>
      </c>
    </row>
    <row r="4" spans="1:9" x14ac:dyDescent="0.3">
      <c r="A4" t="s">
        <v>2</v>
      </c>
      <c r="B4">
        <v>1</v>
      </c>
      <c r="C4" s="1"/>
      <c r="D4">
        <v>3</v>
      </c>
      <c r="E4">
        <v>3</v>
      </c>
      <c r="F4">
        <v>2</v>
      </c>
      <c r="G4">
        <v>2</v>
      </c>
      <c r="H4">
        <v>3</v>
      </c>
      <c r="I4">
        <v>3</v>
      </c>
    </row>
    <row r="5" spans="1:9" x14ac:dyDescent="0.3">
      <c r="A5" t="s">
        <v>3</v>
      </c>
      <c r="B5">
        <v>1</v>
      </c>
      <c r="C5">
        <v>3</v>
      </c>
      <c r="D5" s="1"/>
      <c r="E5">
        <v>4</v>
      </c>
      <c r="F5">
        <v>2</v>
      </c>
      <c r="G5">
        <v>4</v>
      </c>
      <c r="H5">
        <v>3</v>
      </c>
      <c r="I5">
        <v>4</v>
      </c>
    </row>
    <row r="6" spans="1:9" x14ac:dyDescent="0.3">
      <c r="A6" t="s">
        <v>4</v>
      </c>
      <c r="B6">
        <v>1</v>
      </c>
      <c r="C6">
        <v>2</v>
      </c>
      <c r="D6">
        <v>4</v>
      </c>
      <c r="E6" s="1"/>
      <c r="F6">
        <v>2</v>
      </c>
      <c r="G6">
        <v>4</v>
      </c>
      <c r="H6">
        <v>4</v>
      </c>
      <c r="I6">
        <v>4</v>
      </c>
    </row>
    <row r="7" spans="1:9" x14ac:dyDescent="0.3">
      <c r="A7" t="s">
        <v>5</v>
      </c>
      <c r="B7">
        <v>1</v>
      </c>
      <c r="C7">
        <v>1</v>
      </c>
      <c r="D7">
        <v>2</v>
      </c>
      <c r="E7">
        <v>2</v>
      </c>
      <c r="F7" s="1"/>
      <c r="G7">
        <v>2</v>
      </c>
      <c r="H7">
        <v>3</v>
      </c>
      <c r="I7">
        <v>4</v>
      </c>
    </row>
    <row r="8" spans="1:9" x14ac:dyDescent="0.3">
      <c r="A8" t="s">
        <v>6</v>
      </c>
      <c r="B8">
        <v>1</v>
      </c>
      <c r="C8">
        <v>2</v>
      </c>
      <c r="D8">
        <v>4</v>
      </c>
      <c r="E8">
        <v>4</v>
      </c>
      <c r="F8">
        <v>2</v>
      </c>
      <c r="G8" s="1"/>
      <c r="H8">
        <v>4</v>
      </c>
      <c r="I8">
        <v>4</v>
      </c>
    </row>
    <row r="9" spans="1:9" x14ac:dyDescent="0.3">
      <c r="A9" t="s">
        <v>7</v>
      </c>
      <c r="B9">
        <v>1</v>
      </c>
      <c r="C9">
        <v>3</v>
      </c>
      <c r="D9">
        <v>4</v>
      </c>
      <c r="E9">
        <v>4</v>
      </c>
      <c r="F9">
        <v>2</v>
      </c>
      <c r="G9">
        <v>4</v>
      </c>
      <c r="H9" s="1"/>
      <c r="I9">
        <v>3</v>
      </c>
    </row>
    <row r="10" spans="1:9" x14ac:dyDescent="0.3">
      <c r="A10" t="s">
        <v>8</v>
      </c>
      <c r="B10">
        <v>2</v>
      </c>
      <c r="C10">
        <v>3</v>
      </c>
      <c r="D10">
        <v>4</v>
      </c>
      <c r="E10">
        <v>4</v>
      </c>
      <c r="F10">
        <v>4</v>
      </c>
      <c r="G10">
        <v>4</v>
      </c>
      <c r="H10">
        <v>4</v>
      </c>
      <c r="I10" s="1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defaultRowHeight="16.2" x14ac:dyDescent="0.3"/>
  <cols>
    <col min="1" max="1" width="18.44140625" customWidth="1"/>
  </cols>
  <sheetData>
    <row r="1" spans="1:9" x14ac:dyDescent="0.3">
      <c r="A1" t="s">
        <v>0</v>
      </c>
    </row>
    <row r="2" spans="1:9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3">
      <c r="A3" t="s">
        <v>1</v>
      </c>
      <c r="B3" s="1"/>
      <c r="C3">
        <v>1</v>
      </c>
      <c r="D3">
        <v>1</v>
      </c>
      <c r="E3">
        <v>4</v>
      </c>
      <c r="F3">
        <v>2</v>
      </c>
      <c r="G3">
        <v>0</v>
      </c>
      <c r="H3">
        <v>3</v>
      </c>
      <c r="I3">
        <v>4</v>
      </c>
    </row>
    <row r="4" spans="1:9" x14ac:dyDescent="0.3">
      <c r="A4" t="s">
        <v>2</v>
      </c>
      <c r="B4">
        <v>1</v>
      </c>
      <c r="C4" s="1"/>
      <c r="D4">
        <v>3</v>
      </c>
      <c r="E4">
        <v>4</v>
      </c>
      <c r="F4">
        <v>0</v>
      </c>
      <c r="G4">
        <v>0</v>
      </c>
      <c r="H4">
        <v>2</v>
      </c>
      <c r="I4">
        <v>4</v>
      </c>
    </row>
    <row r="5" spans="1:9" x14ac:dyDescent="0.3">
      <c r="A5" t="s">
        <v>3</v>
      </c>
      <c r="B5">
        <v>1</v>
      </c>
      <c r="C5">
        <v>4</v>
      </c>
      <c r="D5" s="1"/>
      <c r="E5">
        <v>4</v>
      </c>
      <c r="F5">
        <v>2</v>
      </c>
      <c r="G5">
        <v>4</v>
      </c>
      <c r="H5">
        <v>4</v>
      </c>
      <c r="I5">
        <v>4</v>
      </c>
    </row>
    <row r="6" spans="1:9" x14ac:dyDescent="0.3">
      <c r="A6" t="s">
        <v>4</v>
      </c>
      <c r="B6">
        <v>4</v>
      </c>
      <c r="C6">
        <v>4</v>
      </c>
      <c r="D6">
        <v>4</v>
      </c>
      <c r="E6" s="1"/>
      <c r="F6">
        <v>0</v>
      </c>
      <c r="G6">
        <v>4</v>
      </c>
      <c r="H6">
        <v>4</v>
      </c>
      <c r="I6">
        <v>4</v>
      </c>
    </row>
    <row r="7" spans="1:9" x14ac:dyDescent="0.3">
      <c r="A7" t="s">
        <v>5</v>
      </c>
      <c r="B7">
        <v>2</v>
      </c>
      <c r="C7">
        <v>2</v>
      </c>
      <c r="D7">
        <v>3</v>
      </c>
      <c r="E7">
        <v>1</v>
      </c>
      <c r="F7" s="1"/>
      <c r="G7">
        <v>2</v>
      </c>
      <c r="H7">
        <v>0</v>
      </c>
      <c r="I7">
        <v>4</v>
      </c>
    </row>
    <row r="8" spans="1:9" x14ac:dyDescent="0.3">
      <c r="A8" t="s">
        <v>6</v>
      </c>
      <c r="B8">
        <v>3</v>
      </c>
      <c r="C8">
        <v>3</v>
      </c>
      <c r="D8">
        <v>3</v>
      </c>
      <c r="E8">
        <v>3</v>
      </c>
      <c r="F8">
        <v>2</v>
      </c>
      <c r="G8" s="1"/>
      <c r="H8">
        <v>4</v>
      </c>
      <c r="I8">
        <v>0</v>
      </c>
    </row>
    <row r="9" spans="1:9" x14ac:dyDescent="0.3">
      <c r="A9" t="s">
        <v>7</v>
      </c>
      <c r="B9">
        <v>4</v>
      </c>
      <c r="C9">
        <v>2</v>
      </c>
      <c r="D9">
        <v>2</v>
      </c>
      <c r="E9">
        <v>4</v>
      </c>
      <c r="F9">
        <v>0</v>
      </c>
      <c r="G9">
        <v>4</v>
      </c>
      <c r="H9" s="1"/>
      <c r="I9">
        <v>0</v>
      </c>
    </row>
    <row r="10" spans="1:9" x14ac:dyDescent="0.3">
      <c r="A10" t="s">
        <v>8</v>
      </c>
      <c r="B10">
        <v>0</v>
      </c>
      <c r="C10">
        <v>4</v>
      </c>
      <c r="D10">
        <v>4</v>
      </c>
      <c r="E10">
        <v>0</v>
      </c>
      <c r="F10">
        <v>0</v>
      </c>
      <c r="G10">
        <v>4</v>
      </c>
      <c r="H10">
        <v>3</v>
      </c>
      <c r="I10" s="1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defaultRowHeight="16.2" x14ac:dyDescent="0.3"/>
  <cols>
    <col min="1" max="1" width="17.6640625" customWidth="1"/>
    <col min="3" max="3" width="9.21875" bestFit="1" customWidth="1"/>
    <col min="9" max="9" width="12.77734375" customWidth="1"/>
  </cols>
  <sheetData>
    <row r="1" spans="1:9" x14ac:dyDescent="0.3">
      <c r="A1" t="s">
        <v>0</v>
      </c>
    </row>
    <row r="2" spans="1:9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3">
      <c r="A3" t="s">
        <v>1</v>
      </c>
      <c r="B3" s="2">
        <v>0</v>
      </c>
      <c r="C3" s="2">
        <f>AVERAGE(工作表1!C3,工作表2!C3,工作表3!C3,工作表4!C3,工作表5!C3,工作表6!C3,工作表7!C3)</f>
        <v>1.7142857142857142</v>
      </c>
      <c r="D3" s="2">
        <f>AVERAGE(工作表1!D3,工作表2!D3,工作表3!D3,工作表4!D3,工作表5!D3,工作表6!D3,工作表7!D3)</f>
        <v>1.2857142857142858</v>
      </c>
      <c r="E3" s="2">
        <f>AVERAGE(工作表1!E3,工作表2!E3,工作表3!E3,工作表4!E3,工作表5!E3,工作表6!E3,工作表7!E3)</f>
        <v>2.7142857142857144</v>
      </c>
      <c r="F3" s="2">
        <f>AVERAGE(工作表1!F3,工作表2!F3,工作表3!F3,工作表4!F3,工作表5!F3,工作表6!F3,工作表7!F3)</f>
        <v>1.7142857142857142</v>
      </c>
      <c r="G3" s="2">
        <f>AVERAGE(工作表1!G3,工作表2!G3,工作表3!G3,工作表4!G3,工作表5!G3,工作表6!G3,工作表7!G3)</f>
        <v>1.2857142857142858</v>
      </c>
      <c r="H3" s="2">
        <f>AVERAGE(工作表1!H3,工作表2!H3,工作表3!H3,工作表4!H3,工作表5!H3,工作表6!H3,工作表7!H3)</f>
        <v>2.5714285714285716</v>
      </c>
      <c r="I3" s="2">
        <f>AVERAGE(工作表1!I3,工作表2!I3,工作表3!I3,工作表4!I3,工作表5!I3,工作表6!I3,工作表7!I3)</f>
        <v>2.8571428571428572</v>
      </c>
    </row>
    <row r="4" spans="1:9" x14ac:dyDescent="0.3">
      <c r="A4" t="s">
        <v>2</v>
      </c>
      <c r="B4" s="2">
        <f>AVERAGE(工作表1!B4,工作表2!B4,工作表3!B4,工作表4!B4,工作表5!B4,工作表6!B4,工作表7!B4)</f>
        <v>1.7142857142857142</v>
      </c>
      <c r="C4" s="2">
        <v>0</v>
      </c>
      <c r="D4" s="2">
        <f>AVERAGE(工作表1!D4,工作表2!D4,工作表3!D4,工作表4!D4,工作表5!D4,工作表6!D4,工作表7!D4)</f>
        <v>2.2857142857142856</v>
      </c>
      <c r="E4" s="2">
        <f>AVERAGE(工作表1!E4,工作表2!E4,工作表3!E4,工作表4!E4,工作表5!E4,工作表6!E4,工作表7!E4)</f>
        <v>3.4285714285714284</v>
      </c>
      <c r="F4" s="2">
        <f>AVERAGE(工作表1!F4,工作表2!F4,工作表3!F4,工作表4!F4,工作表5!F4,工作表6!F4,工作表7!F4)</f>
        <v>1.5714285714285714</v>
      </c>
      <c r="G4" s="2">
        <f>AVERAGE(工作表1!G4,工作表2!G4,工作表3!G4,工作表4!G4,工作表5!G4,工作表6!G4,工作表7!G4)</f>
        <v>1.4285714285714286</v>
      </c>
      <c r="H4" s="2">
        <f>AVERAGE(工作表1!H4,工作表2!H4,工作表3!H4,工作表4!H4,工作表5!H4,工作表6!H4,工作表7!H4)</f>
        <v>2.5714285714285716</v>
      </c>
      <c r="I4" s="2">
        <f>AVERAGE(工作表1!I4,工作表2!I4,工作表3!I4,工作表4!I4,工作表5!I4,工作表6!I4,工作表7!I4)</f>
        <v>3</v>
      </c>
    </row>
    <row r="5" spans="1:9" x14ac:dyDescent="0.3">
      <c r="A5" t="s">
        <v>3</v>
      </c>
      <c r="B5" s="2">
        <f>AVERAGE(工作表1!B5,工作表2!B5,工作表3!B5,工作表4!B5,工作表5!B5,工作表6!B5,工作表7!B5)</f>
        <v>0.7142857142857143</v>
      </c>
      <c r="C5" s="2">
        <f>AVERAGE(工作表1!C5,工作表2!C5,工作表3!C5,工作表4!C5,工作表5!C5,工作表6!C5,工作表7!C5)</f>
        <v>1.8571428571428572</v>
      </c>
      <c r="D5" s="2">
        <v>0</v>
      </c>
      <c r="E5" s="2">
        <f>AVERAGE(工作表1!E5,工作表2!E5,工作表3!E5,工作表4!E5,工作表5!E5,工作表6!E5,工作表7!E5)</f>
        <v>3.7142857142857144</v>
      </c>
      <c r="F5" s="2">
        <f>AVERAGE(工作表1!F5,工作表2!F5,工作表3!F5,工作表4!F5,工作表5!F5,工作表6!F5,工作表7!F5)</f>
        <v>2.5714285714285716</v>
      </c>
      <c r="G5" s="2">
        <f>AVERAGE(工作表1!G5,工作表2!G5,工作表3!G5,工作表4!G5,工作表5!G5,工作表6!G5,工作表7!G5)</f>
        <v>3.4285714285714284</v>
      </c>
      <c r="H5" s="2">
        <f>AVERAGE(工作表1!H5,工作表2!H5,工作表3!H5,工作表4!H5,工作表5!H5,工作表6!H5,工作表7!H5)</f>
        <v>2.8571428571428572</v>
      </c>
      <c r="I5" s="2">
        <f>AVERAGE(工作表1!I5,工作表2!I5,工作表3!I5,工作表4!I5,工作表5!I5,工作表6!I5,工作表7!I5)</f>
        <v>3.5714285714285716</v>
      </c>
    </row>
    <row r="6" spans="1:9" x14ac:dyDescent="0.3">
      <c r="A6" t="s">
        <v>4</v>
      </c>
      <c r="B6" s="2">
        <f>AVERAGE(工作表1!B6,工作表2!B6,工作表3!B6,工作表4!B6,工作表5!B6,工作表6!B6,工作表7!B6)</f>
        <v>2</v>
      </c>
      <c r="C6" s="2">
        <f>AVERAGE(工作表1!C6,工作表2!C6,工作表3!C6,工作表4!C6,工作表5!C6,工作表6!C6,工作表7!C6)</f>
        <v>2.7142857142857144</v>
      </c>
      <c r="D6" s="2">
        <f>AVERAGE(工作表1!D6,工作表2!D6,工作表3!D6,工作表4!D6,工作表5!D6,工作表6!D6,工作表7!D6)</f>
        <v>3.7142857142857144</v>
      </c>
      <c r="E6" s="2">
        <v>0</v>
      </c>
      <c r="F6" s="2">
        <f>AVERAGE(工作表1!F6,工作表2!F6,工作表3!F6,工作表4!F6,工作表5!F6,工作表6!F6,工作表7!F6)</f>
        <v>1.5714285714285714</v>
      </c>
      <c r="G6" s="2">
        <f>AVERAGE(工作表1!G6,工作表2!G6,工作表3!G6,工作表4!G6,工作表5!G6,工作表6!G6,工作表7!G6)</f>
        <v>3</v>
      </c>
      <c r="H6" s="2">
        <f>AVERAGE(工作表1!H6,工作表2!H6,工作表3!H6,工作表4!H6,工作表5!H6,工作表6!H6,工作表7!H6)</f>
        <v>3.1428571428571428</v>
      </c>
      <c r="I6" s="2">
        <f>AVERAGE(工作表1!I6,工作表2!I6,工作表3!I6,工作表4!I6,工作表5!I6,工作表6!I6,工作表7!I6)</f>
        <v>3.5714285714285716</v>
      </c>
    </row>
    <row r="7" spans="1:9" x14ac:dyDescent="0.3">
      <c r="A7" t="s">
        <v>5</v>
      </c>
      <c r="B7" s="2">
        <f>AVERAGE(工作表1!B7,工作表2!B7,工作表3!B7,工作表4!B7,工作表5!B7,工作表6!B7,工作表7!B7)</f>
        <v>1.2857142857142858</v>
      </c>
      <c r="C7" s="2">
        <f>AVERAGE(工作表1!C7,工作表2!C7,工作表3!C7,工作表4!C7,工作表5!C7,工作表6!C7,工作表7!C7)</f>
        <v>1.4285714285714286</v>
      </c>
      <c r="D7" s="2">
        <f>AVERAGE(工作表1!D7,工作表2!D7,工作表3!D7,工作表4!D7,工作表5!D7,工作表6!D7,工作表7!D7)</f>
        <v>2.7142857142857144</v>
      </c>
      <c r="E7" s="2">
        <f>AVERAGE(工作表1!E7,工作表2!E7,工作表3!E7,工作表4!E7,工作表5!E7,工作表6!E7,工作表7!E7)</f>
        <v>1.8571428571428572</v>
      </c>
      <c r="F7" s="2">
        <v>0</v>
      </c>
      <c r="G7" s="2">
        <f>AVERAGE(工作表1!G7,工作表2!G7,工作表3!G7,工作表4!G7,工作表5!G7,工作表6!G7,工作表7!G7)</f>
        <v>2.1428571428571428</v>
      </c>
      <c r="H7" s="2">
        <f>AVERAGE(工作表1!H7,工作表2!H7,工作表3!H7,工作表4!H7,工作表5!H7,工作表6!H7,工作表7!H7)</f>
        <v>2</v>
      </c>
      <c r="I7" s="2">
        <f>AVERAGE(工作表1!I7,工作表2!I7,工作表3!I7,工作表4!I7,工作表5!I7,工作表6!I7,工作表7!I7)</f>
        <v>3.4285714285714284</v>
      </c>
    </row>
    <row r="8" spans="1:9" x14ac:dyDescent="0.3">
      <c r="A8" t="s">
        <v>6</v>
      </c>
      <c r="B8" s="2">
        <f>AVERAGE(工作表1!B8,工作表2!B8,工作表3!B8,工作表4!B8,工作表5!B8,工作表6!B8,工作表7!B8)</f>
        <v>1.4285714285714286</v>
      </c>
      <c r="C8" s="2">
        <f>AVERAGE(工作表1!C8,工作表2!C8,工作表3!C8,工作表4!C8,工作表5!C8,工作表6!C8,工作表7!C8)</f>
        <v>2</v>
      </c>
      <c r="D8" s="2">
        <f>AVERAGE(工作表1!D8,工作表2!D8,工作表3!D8,工作表4!D8,工作表5!D8,工作表6!D8,工作表7!D8)</f>
        <v>3.1428571428571428</v>
      </c>
      <c r="E8" s="2">
        <f>AVERAGE(工作表1!E8,工作表2!E8,工作表3!E8,工作表4!E8,工作表5!E8,工作表6!E8,工作表7!E8)</f>
        <v>3.1428571428571428</v>
      </c>
      <c r="F8" s="2">
        <f>AVERAGE(工作表1!F8,工作表2!F8,工作表3!F8,工作表4!F8,工作表5!F8,工作表6!F8,工作表7!F8)</f>
        <v>2</v>
      </c>
      <c r="G8" s="2">
        <v>0</v>
      </c>
      <c r="H8" s="2">
        <f>AVERAGE(工作表1!H8,工作表2!H8,工作表3!H8,工作表4!H8,工作表5!H8,工作表6!H8,工作表7!H8)</f>
        <v>3.4285714285714284</v>
      </c>
      <c r="I8" s="2">
        <f>AVERAGE(工作表1!I8,工作表2!I8,工作表3!I8,工作表4!I8,工作表5!I8,工作表6!I8,工作表7!I8)</f>
        <v>2.4285714285714284</v>
      </c>
    </row>
    <row r="9" spans="1:9" x14ac:dyDescent="0.3">
      <c r="A9" t="s">
        <v>7</v>
      </c>
      <c r="B9" s="2">
        <f>AVERAGE(工作表1!B9,工作表2!B9,工作表3!B9,工作表4!B9,工作表5!B9,工作表6!B9,工作表7!B9)</f>
        <v>2.2857142857142856</v>
      </c>
      <c r="C9" s="2">
        <f>AVERAGE(工作表1!C9,工作表2!C9,工作表3!C9,工作表4!C9,工作表5!C9,工作表6!C9,工作表7!C9)</f>
        <v>2</v>
      </c>
      <c r="D9" s="2">
        <f>AVERAGE(工作表1!D9,工作表2!D9,工作表3!D9,工作表4!D9,工作表5!D9,工作表6!D9,工作表7!D9)</f>
        <v>2</v>
      </c>
      <c r="E9" s="2">
        <f>AVERAGE(工作表1!E9,工作表2!E9,工作表3!E9,工作表4!E9,工作表5!E9,工作表6!E9,工作表7!E9)</f>
        <v>3.4285714285714284</v>
      </c>
      <c r="F9" s="2">
        <f>AVERAGE(工作表1!F9,工作表2!F9,工作表3!F9,工作表4!F9,工作表5!F9,工作表6!F9,工作表7!F9)</f>
        <v>1.4285714285714286</v>
      </c>
      <c r="G9" s="2">
        <f>AVERAGE(工作表1!G9,工作表2!G9,工作表3!G9,工作表4!G9,工作表5!G9,工作表6!G9,工作表7!G9)</f>
        <v>3</v>
      </c>
      <c r="H9" s="2">
        <v>0</v>
      </c>
      <c r="I9" s="2">
        <f>AVERAGE(工作表1!I9,工作表2!I9,工作表3!I9,工作表4!I9,工作表5!I9,工作表6!I9,工作表7!I9)</f>
        <v>2</v>
      </c>
    </row>
    <row r="10" spans="1:9" x14ac:dyDescent="0.3">
      <c r="A10" t="s">
        <v>8</v>
      </c>
      <c r="B10" s="2">
        <f>AVERAGE(工作表1!B10,工作表2!B10,工作表3!B10,工作表4!B10,工作表5!B10,工作表6!B10,工作表7!B10)</f>
        <v>1.8571428571428572</v>
      </c>
      <c r="C10" s="2">
        <f>AVERAGE(工作表1!C10,工作表2!C10,工作表3!C10,工作表4!C10,工作表5!C10,工作表6!C10,工作表7!C10)</f>
        <v>2.5714285714285716</v>
      </c>
      <c r="D10" s="2">
        <f>AVERAGE(工作表1!D10,工作表2!D10,工作表3!D10,工作表4!D10,工作表5!D10,工作表6!D10,工作表7!D10)</f>
        <v>2.8571428571428572</v>
      </c>
      <c r="E10" s="2">
        <f>AVERAGE(工作表1!E10,工作表2!E10,工作表3!E10,工作表4!E10,工作表5!E10,工作表6!E10,工作表7!E10)</f>
        <v>2.8571428571428572</v>
      </c>
      <c r="F10" s="2">
        <f>AVERAGE(工作表1!F10,工作表2!F10,工作表3!F10,工作表4!F10,工作表5!F10,工作表6!F10,工作表7!F10)</f>
        <v>2.7142857142857144</v>
      </c>
      <c r="G10" s="2">
        <f>AVERAGE(工作表1!G10,工作表2!G10,工作表3!G10,工作表4!G10,工作表5!G10,工作表6!G10,工作表7!G10)</f>
        <v>2.4285714285714284</v>
      </c>
      <c r="H10" s="2">
        <f>AVERAGE(工作表1!H10,工作表2!H10,工作表3!H10,工作表4!H10,工作表5!H10,工作表6!H10,工作表7!H10)</f>
        <v>2.5714285714285716</v>
      </c>
      <c r="I10" s="2">
        <v>0</v>
      </c>
    </row>
  </sheetData>
  <dataConsolidate function="average">
    <dataRefs count="7">
      <dataRef ref="H10" sheet="工作表1"/>
      <dataRef ref="H10" sheet="工作表2"/>
      <dataRef ref="H10" sheet="工作表3"/>
      <dataRef ref="H10" sheet="工作表4"/>
      <dataRef ref="H10" sheet="工作表5"/>
      <dataRef ref="H10" sheet="工作表6"/>
      <dataRef ref="H10" sheet="工作表7"/>
    </dataRefs>
  </dataConsolidate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L10" sqref="L10"/>
    </sheetView>
  </sheetViews>
  <sheetFormatPr defaultRowHeight="16.2" x14ac:dyDescent="0.3"/>
  <cols>
    <col min="1" max="1" width="17.6640625" customWidth="1"/>
    <col min="3" max="3" width="9.21875" bestFit="1" customWidth="1"/>
    <col min="9" max="9" width="19" customWidth="1"/>
  </cols>
  <sheetData>
    <row r="1" spans="1:9" x14ac:dyDescent="0.3">
      <c r="A1" t="s">
        <v>0</v>
      </c>
    </row>
    <row r="2" spans="1:9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3">
      <c r="A3" t="s">
        <v>1</v>
      </c>
      <c r="B3" s="1"/>
      <c r="C3">
        <v>1.7142857142857142</v>
      </c>
      <c r="D3">
        <v>1.2857142857142858</v>
      </c>
      <c r="E3">
        <v>2.7142857142857144</v>
      </c>
      <c r="F3">
        <v>1.7142857142857142</v>
      </c>
      <c r="G3">
        <v>1.2857142857142858</v>
      </c>
      <c r="H3">
        <v>2.5714285714285716</v>
      </c>
      <c r="I3">
        <v>2.8571428571428572</v>
      </c>
    </row>
    <row r="4" spans="1:9" x14ac:dyDescent="0.3">
      <c r="A4" t="s">
        <v>2</v>
      </c>
      <c r="B4">
        <v>1.7142857142857142</v>
      </c>
      <c r="C4" s="1"/>
      <c r="D4">
        <v>2.2857142857142856</v>
      </c>
      <c r="E4">
        <v>3.4285714285714284</v>
      </c>
      <c r="F4">
        <v>1.5714285714285714</v>
      </c>
      <c r="G4">
        <v>1.4285714285714286</v>
      </c>
      <c r="H4">
        <v>2.5714285714285716</v>
      </c>
      <c r="I4">
        <v>3</v>
      </c>
    </row>
    <row r="5" spans="1:9" x14ac:dyDescent="0.3">
      <c r="A5" t="s">
        <v>3</v>
      </c>
      <c r="B5">
        <v>0.7142857142857143</v>
      </c>
      <c r="C5">
        <v>1.8571428571428572</v>
      </c>
      <c r="D5" s="1"/>
      <c r="E5">
        <v>3.7142857142857144</v>
      </c>
      <c r="F5">
        <v>2.5714285714285716</v>
      </c>
      <c r="G5">
        <v>3.4285714285714284</v>
      </c>
      <c r="H5">
        <v>2.8571428571428572</v>
      </c>
      <c r="I5">
        <v>3.5714285714285716</v>
      </c>
    </row>
    <row r="6" spans="1:9" x14ac:dyDescent="0.3">
      <c r="A6" t="s">
        <v>4</v>
      </c>
      <c r="B6">
        <v>2</v>
      </c>
      <c r="C6">
        <v>2.7142857142857144</v>
      </c>
      <c r="D6">
        <v>3.7142857142857144</v>
      </c>
      <c r="E6" s="1"/>
      <c r="F6">
        <v>1.5714285714285714</v>
      </c>
      <c r="G6">
        <v>3</v>
      </c>
      <c r="H6">
        <v>3.1428571428571428</v>
      </c>
      <c r="I6">
        <v>3.5714285714285716</v>
      </c>
    </row>
    <row r="7" spans="1:9" x14ac:dyDescent="0.3">
      <c r="A7" t="s">
        <v>5</v>
      </c>
      <c r="B7">
        <v>1.2857142857142858</v>
      </c>
      <c r="C7">
        <v>1.4285714285714286</v>
      </c>
      <c r="D7">
        <v>2.7142857142857144</v>
      </c>
      <c r="E7">
        <v>1.8571428571428572</v>
      </c>
      <c r="F7" s="1"/>
      <c r="G7">
        <v>2.1428571428571428</v>
      </c>
      <c r="H7">
        <v>2</v>
      </c>
      <c r="I7">
        <v>3.4285714285714284</v>
      </c>
    </row>
    <row r="8" spans="1:9" x14ac:dyDescent="0.3">
      <c r="A8" t="s">
        <v>6</v>
      </c>
      <c r="B8">
        <v>1.4285714285714286</v>
      </c>
      <c r="C8">
        <v>2</v>
      </c>
      <c r="D8">
        <v>3.1428571428571428</v>
      </c>
      <c r="E8">
        <v>3.1428571428571428</v>
      </c>
      <c r="F8">
        <v>2</v>
      </c>
      <c r="G8" s="1"/>
      <c r="H8">
        <v>3.4285714285714284</v>
      </c>
      <c r="I8">
        <v>2.4285714285714284</v>
      </c>
    </row>
    <row r="9" spans="1:9" x14ac:dyDescent="0.3">
      <c r="A9" t="s">
        <v>7</v>
      </c>
      <c r="B9">
        <v>2.2857142857142856</v>
      </c>
      <c r="C9">
        <v>2</v>
      </c>
      <c r="D9">
        <v>2</v>
      </c>
      <c r="E9">
        <v>3.4285714285714284</v>
      </c>
      <c r="F9">
        <v>1.4285714285714286</v>
      </c>
      <c r="G9">
        <v>3</v>
      </c>
      <c r="H9" s="1"/>
      <c r="I9">
        <v>2</v>
      </c>
    </row>
    <row r="10" spans="1:9" x14ac:dyDescent="0.3">
      <c r="A10" t="s">
        <v>8</v>
      </c>
      <c r="B10">
        <v>1.8571428571428572</v>
      </c>
      <c r="C10">
        <v>2.5714285714285716</v>
      </c>
      <c r="D10">
        <v>2.8571428571428572</v>
      </c>
      <c r="E10">
        <v>2.8571428571428572</v>
      </c>
      <c r="F10">
        <v>2.7142857142857144</v>
      </c>
      <c r="G10">
        <v>2.4285714285714284</v>
      </c>
      <c r="H10">
        <v>2.5714285714285716</v>
      </c>
      <c r="I10" s="1"/>
    </row>
  </sheetData>
  <dataConsolidate function="average">
    <dataRefs count="7">
      <dataRef ref="H10" sheet="工作表1"/>
      <dataRef ref="H10" sheet="工作表2"/>
      <dataRef ref="H10" sheet="工作表3"/>
      <dataRef ref="H10" sheet="工作表4"/>
      <dataRef ref="H10" sheet="工作表5"/>
      <dataRef ref="H10" sheet="工作表6"/>
      <dataRef ref="H10" sheet="工作表7"/>
    </dataRefs>
  </dataConsolidate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4"/>
  <sheetViews>
    <sheetView workbookViewId="0">
      <selection activeCell="H13" sqref="H13"/>
    </sheetView>
  </sheetViews>
  <sheetFormatPr defaultRowHeight="16.2" x14ac:dyDescent="0.3"/>
  <cols>
    <col min="1" max="1" width="17.6640625" customWidth="1"/>
    <col min="3" max="3" width="9.21875" bestFit="1" customWidth="1"/>
    <col min="9" max="9" width="12.77734375" customWidth="1"/>
  </cols>
  <sheetData>
    <row r="3" spans="1:8" x14ac:dyDescent="0.3">
      <c r="A3" s="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</row>
    <row r="4" spans="1:8" x14ac:dyDescent="0.3">
      <c r="A4" t="s">
        <v>10</v>
      </c>
      <c r="B4">
        <f>('[1]1'!B4+'[1]2'!B4+'[1]3'!B4+'[1]4'!B4+'[1]5'!B4+'[1]6'!B4+'[1]7'!B4+'[1]8'!B4+'[1]9'!B4+'[1]10'!B4)/10</f>
        <v>0</v>
      </c>
      <c r="C4">
        <f>('[1]1'!C4+'[1]2'!C4+'[1]3'!C4+'[1]4'!C4+'[1]5'!C4+'[1]6'!C4+'[1]7'!C4+'[1]8'!C4+'[1]9'!C4+'[1]10'!C4)/10</f>
        <v>3.9</v>
      </c>
      <c r="D4">
        <f>('[1]1'!D4+'[1]2'!D4+'[1]3'!D4+'[1]4'!D4+'[1]5'!D4+'[1]6'!D4+'[1]7'!D4+'[1]8'!D4+'[1]9'!D4+'[1]10'!D4)/10</f>
        <v>2.9</v>
      </c>
      <c r="E4">
        <f>('[1]1'!E4+'[1]2'!E4+'[1]3'!E4+'[1]4'!E4+'[1]5'!E4+'[1]6'!E4+'[1]7'!E4+'[1]8'!E4+'[1]9'!E4+'[1]10'!E4)/10</f>
        <v>2.8</v>
      </c>
      <c r="F4">
        <f>('[1]1'!F4+'[1]2'!F4+'[1]3'!F4+'[1]4'!F4+'[1]5'!F4+'[1]6'!F4+'[1]7'!F4+'[1]8'!F4+'[1]9'!F4+'[1]10'!F4)/10</f>
        <v>2.5</v>
      </c>
      <c r="G4">
        <f>('[1]1'!G4+'[1]2'!G4+'[1]3'!G4+'[1]4'!G4+'[1]5'!G4+'[1]6'!G4+'[1]7'!G4+'[1]8'!G4+'[1]9'!G4+'[1]10'!G4)/10</f>
        <v>3.3</v>
      </c>
      <c r="H4">
        <f>SUM(B4:G4)</f>
        <v>15.399999999999999</v>
      </c>
    </row>
    <row r="5" spans="1:8" x14ac:dyDescent="0.3">
      <c r="A5" t="s">
        <v>11</v>
      </c>
      <c r="B5">
        <f>('[1]1'!B5+'[1]2'!B5+'[1]3'!B5+'[1]4'!B5+'[1]5'!B5+'[1]6'!B5+'[1]7'!B5+'[1]8'!B5+'[1]9'!B5+'[1]10'!B5)/10</f>
        <v>2.7</v>
      </c>
      <c r="C5">
        <f>('[1]1'!C5+'[1]2'!C5+'[1]3'!C5+'[1]4'!C5+'[1]5'!C5+'[1]6'!C5+'[1]7'!C5+'[1]8'!C5+'[1]9'!C5+'[1]10'!C5)/10</f>
        <v>0</v>
      </c>
      <c r="D5">
        <f>('[1]1'!D5+'[1]2'!D5+'[1]3'!D5+'[1]4'!D5+'[1]5'!D5+'[1]6'!D5+'[1]7'!D5+'[1]8'!D5+'[1]9'!D5+'[1]10'!D5)/10</f>
        <v>3.2</v>
      </c>
      <c r="E5">
        <f>('[1]1'!E5+'[1]2'!E5+'[1]3'!E5+'[1]4'!E5+'[1]5'!E5+'[1]6'!E5+'[1]7'!E5+'[1]8'!E5+'[1]9'!E5+'[1]10'!E5)/10</f>
        <v>2.7</v>
      </c>
      <c r="F5">
        <f>('[1]1'!F5+'[1]2'!F5+'[1]3'!F5+'[1]4'!F5+'[1]5'!F5+'[1]6'!F5+'[1]7'!F5+'[1]8'!F5+'[1]9'!F5+'[1]10'!F5)/10</f>
        <v>2.1</v>
      </c>
      <c r="G5">
        <f>('[1]1'!G5+'[1]2'!G5+'[1]3'!G5+'[1]4'!G5+'[1]5'!G5+'[1]6'!G5+'[1]7'!G5+'[1]8'!G5+'[1]9'!G5+'[1]10'!G5)/10</f>
        <v>3.6</v>
      </c>
      <c r="H5">
        <f t="shared" ref="H5:H9" si="0">SUM(B5:G5)</f>
        <v>14.3</v>
      </c>
    </row>
    <row r="6" spans="1:8" x14ac:dyDescent="0.3">
      <c r="A6" t="s">
        <v>12</v>
      </c>
      <c r="B6">
        <f>('[1]1'!B6+'[1]2'!B6+'[1]3'!B6+'[1]4'!B6+'[1]5'!B6+'[1]6'!B6+'[1]7'!B6+'[1]8'!B6+'[1]9'!B6+'[1]10'!B6)/10</f>
        <v>2.2999999999999998</v>
      </c>
      <c r="C6">
        <f>('[1]1'!C6+'[1]2'!C6+'[1]3'!C6+'[1]4'!C6+'[1]5'!C6+'[1]6'!C6+'[1]7'!C6+'[1]8'!C6+'[1]9'!C6+'[1]10'!C6)/10</f>
        <v>2.6</v>
      </c>
      <c r="D6">
        <f>('[1]1'!D6+'[1]2'!D6+'[1]3'!D6+'[1]4'!D6+'[1]5'!D6+'[1]6'!D6+'[1]7'!D6+'[1]8'!D6+'[1]9'!D6+'[1]10'!D6)/10</f>
        <v>0</v>
      </c>
      <c r="E6">
        <f>('[1]1'!E6+'[1]2'!E6+'[1]3'!E6+'[1]4'!E6+'[1]5'!E6+'[1]6'!E6+'[1]7'!E6+'[1]8'!E6+'[1]9'!E6+'[1]10'!E6)/10</f>
        <v>2.7</v>
      </c>
      <c r="F6">
        <f>('[1]1'!F6+'[1]2'!F6+'[1]3'!F6+'[1]4'!F6+'[1]5'!F6+'[1]6'!F6+'[1]7'!F6+'[1]8'!F6+'[1]9'!F6+'[1]10'!F6)/10</f>
        <v>3.1</v>
      </c>
      <c r="G6">
        <f>('[1]1'!G6+'[1]2'!G6+'[1]3'!G6+'[1]4'!G6+'[1]5'!G6+'[1]6'!G6+'[1]7'!G6+'[1]8'!G6+'[1]9'!G6+'[1]10'!G6)/10</f>
        <v>3.3</v>
      </c>
      <c r="H6">
        <f t="shared" si="0"/>
        <v>14</v>
      </c>
    </row>
    <row r="7" spans="1:8" x14ac:dyDescent="0.3">
      <c r="A7" t="s">
        <v>13</v>
      </c>
      <c r="B7">
        <f>('[1]1'!B7+'[1]2'!B7+'[1]3'!B7+'[1]4'!B7+'[1]5'!B7+'[1]6'!B7+'[1]7'!B7+'[1]8'!B7+'[1]9'!B7+'[1]10'!B7)/10</f>
        <v>2.9</v>
      </c>
      <c r="C7">
        <f>('[1]1'!C7+'[1]2'!C7+'[1]3'!C7+'[1]4'!C7+'[1]5'!C7+'[1]6'!C7+'[1]7'!C7+'[1]8'!C7+'[1]9'!C7+'[1]10'!C7)/10</f>
        <v>2.1</v>
      </c>
      <c r="D7">
        <f>('[1]1'!D7+'[1]2'!D7+'[1]3'!D7+'[1]4'!D7+'[1]5'!D7+'[1]6'!D7+'[1]7'!D7+'[1]8'!D7+'[1]9'!D7+'[1]10'!D7)/10</f>
        <v>2.4</v>
      </c>
      <c r="E7">
        <f>('[1]1'!E7+'[1]2'!E7+'[1]3'!E7+'[1]4'!E7+'[1]5'!E7+'[1]6'!E7+'[1]7'!E7+'[1]8'!E7+'[1]9'!E7+'[1]10'!E7)/10</f>
        <v>0.3</v>
      </c>
      <c r="F7">
        <f>('[1]1'!F7+'[1]2'!F7+'[1]3'!F7+'[1]4'!F7+'[1]5'!F7+'[1]6'!F7+'[1]7'!F7+'[1]8'!F7+'[1]9'!F7+'[1]10'!F7)/10</f>
        <v>2.7</v>
      </c>
      <c r="G7">
        <f>('[1]1'!G7+'[1]2'!G7+'[1]3'!G7+'[1]4'!G7+'[1]5'!G7+'[1]6'!G7+'[1]7'!G7+'[1]8'!G7+'[1]9'!G7+'[1]10'!G7)/10</f>
        <v>3.3</v>
      </c>
      <c r="H7">
        <f t="shared" si="0"/>
        <v>13.7</v>
      </c>
    </row>
    <row r="8" spans="1:8" x14ac:dyDescent="0.3">
      <c r="A8" t="s">
        <v>14</v>
      </c>
      <c r="B8">
        <f>('[1]1'!B8+'[1]2'!B8+'[1]3'!B8+'[1]4'!B8+'[1]5'!B8+'[1]6'!B8+'[1]7'!B8+'[1]8'!B8+'[1]9'!B8+'[1]10'!B8)/10</f>
        <v>2.4</v>
      </c>
      <c r="C8">
        <f>('[1]1'!C8+'[1]2'!C8+'[1]3'!C8+'[1]4'!C8+'[1]5'!C8+'[1]6'!C8+'[1]7'!C8+'[1]8'!C8+'[1]9'!C8+'[1]10'!C8)/10</f>
        <v>2.1</v>
      </c>
      <c r="D8">
        <f>('[1]1'!D8+'[1]2'!D8+'[1]3'!D8+'[1]4'!D8+'[1]5'!D8+'[1]6'!D8+'[1]7'!D8+'[1]8'!D8+'[1]9'!D8+'[1]10'!D8)/10</f>
        <v>3</v>
      </c>
      <c r="E8">
        <f>('[1]1'!E8+'[1]2'!E8+'[1]3'!E8+'[1]4'!E8+'[1]5'!E8+'[1]6'!E8+'[1]7'!E8+'[1]8'!E8+'[1]9'!E8+'[1]10'!E8)/10</f>
        <v>3.3</v>
      </c>
      <c r="F8">
        <f>('[1]1'!F8+'[1]2'!F8+'[1]3'!F8+'[1]4'!F8+'[1]5'!F8+'[1]6'!F8+'[1]7'!F8+'[1]8'!F8+'[1]9'!F8+'[1]10'!F8)/10</f>
        <v>0</v>
      </c>
      <c r="G8">
        <f>('[1]1'!G8+'[1]2'!G8+'[1]3'!G8+'[1]4'!G8+'[1]5'!G8+'[1]6'!G8+'[1]7'!G8+'[1]8'!G8+'[1]9'!G8+'[1]10'!G8)/10</f>
        <v>3</v>
      </c>
      <c r="H8">
        <f t="shared" si="0"/>
        <v>13.8</v>
      </c>
    </row>
    <row r="9" spans="1:8" x14ac:dyDescent="0.3">
      <c r="A9" t="s">
        <v>15</v>
      </c>
      <c r="B9">
        <f>('[1]1'!B9+'[1]2'!B9+'[1]3'!B9+'[1]4'!B9+'[1]5'!B9+'[1]6'!B9+'[1]7'!B9+'[1]8'!B9+'[1]9'!B9+'[1]10'!B9)/10</f>
        <v>2.4</v>
      </c>
      <c r="C9">
        <f>('[1]1'!C9+'[1]2'!C9+'[1]3'!C9+'[1]4'!C9+'[1]5'!C9+'[1]6'!C9+'[1]7'!C9+'[1]8'!C9+'[1]9'!C9+'[1]10'!C9)/10</f>
        <v>3</v>
      </c>
      <c r="D9">
        <f>('[1]1'!D9+'[1]2'!D9+'[1]3'!D9+'[1]4'!D9+'[1]5'!D9+'[1]6'!D9+'[1]7'!D9+'[1]8'!D9+'[1]9'!D9+'[1]10'!D9)/10</f>
        <v>2.7</v>
      </c>
      <c r="E9">
        <f>('[1]1'!E9+'[1]2'!E9+'[1]3'!E9+'[1]4'!E9+'[1]5'!E9+'[1]6'!E9+'[1]7'!E9+'[1]8'!E9+'[1]9'!E9+'[1]10'!E9)/10</f>
        <v>3</v>
      </c>
      <c r="F9">
        <f>('[1]1'!F9+'[1]2'!F9+'[1]3'!F9+'[1]4'!F9+'[1]5'!F9+'[1]6'!F9+'[1]7'!F9+'[1]8'!F9+'[1]9'!F9+'[1]10'!F9)/10</f>
        <v>3.2</v>
      </c>
      <c r="G9">
        <f>('[1]1'!G9+'[1]2'!G9+'[1]3'!G9+'[1]4'!G9+'[1]5'!G9+'[1]6'!G9+'[1]7'!G9+'[1]8'!G9+'[1]9'!G9+'[1]10'!G9)/10</f>
        <v>0</v>
      </c>
      <c r="H9">
        <f t="shared" si="0"/>
        <v>14.3</v>
      </c>
    </row>
    <row r="10" spans="1:8" x14ac:dyDescent="0.3">
      <c r="A10" t="s">
        <v>17</v>
      </c>
      <c r="B10">
        <f>SUM(B4:B9)</f>
        <v>12.700000000000001</v>
      </c>
      <c r="C10">
        <f t="shared" ref="C10:G10" si="1">SUM(C4:C9)</f>
        <v>13.7</v>
      </c>
      <c r="D10">
        <f t="shared" si="1"/>
        <v>14.2</v>
      </c>
      <c r="E10">
        <f t="shared" si="1"/>
        <v>14.8</v>
      </c>
      <c r="F10">
        <f t="shared" si="1"/>
        <v>13.599999999999998</v>
      </c>
      <c r="G10">
        <f t="shared" si="1"/>
        <v>16.5</v>
      </c>
      <c r="H10" s="3">
        <f>MAX(H4:H9,B10:G10)</f>
        <v>16.5</v>
      </c>
    </row>
    <row r="13" spans="1:8" x14ac:dyDescent="0.3">
      <c r="A13" s="4" t="s">
        <v>18</v>
      </c>
      <c r="B13" t="s">
        <v>19</v>
      </c>
      <c r="C13" t="s">
        <v>20</v>
      </c>
      <c r="D13" t="s">
        <v>21</v>
      </c>
      <c r="E13" t="s">
        <v>22</v>
      </c>
      <c r="F13" t="s">
        <v>23</v>
      </c>
      <c r="G13" t="s">
        <v>24</v>
      </c>
    </row>
    <row r="14" spans="1:8" x14ac:dyDescent="0.3">
      <c r="A14" t="s">
        <v>19</v>
      </c>
      <c r="B14">
        <f>B4/$H$10</f>
        <v>0</v>
      </c>
      <c r="C14">
        <f t="shared" ref="C14:G14" si="2">C4/$H$10</f>
        <v>0.23636363636363636</v>
      </c>
      <c r="D14">
        <f t="shared" si="2"/>
        <v>0.17575757575757575</v>
      </c>
      <c r="E14">
        <f t="shared" si="2"/>
        <v>0.16969696969696968</v>
      </c>
      <c r="F14">
        <f t="shared" si="2"/>
        <v>0.15151515151515152</v>
      </c>
      <c r="G14">
        <f t="shared" si="2"/>
        <v>0.19999999999999998</v>
      </c>
    </row>
    <row r="15" spans="1:8" x14ac:dyDescent="0.3">
      <c r="A15" t="s">
        <v>20</v>
      </c>
      <c r="B15">
        <f t="shared" ref="B15:G19" si="3">B5/$H$10</f>
        <v>0.16363636363636364</v>
      </c>
      <c r="C15">
        <f t="shared" si="3"/>
        <v>0</v>
      </c>
      <c r="D15">
        <f t="shared" si="3"/>
        <v>0.19393939393939394</v>
      </c>
      <c r="E15">
        <f t="shared" si="3"/>
        <v>0.16363636363636364</v>
      </c>
      <c r="F15">
        <f t="shared" si="3"/>
        <v>0.12727272727272729</v>
      </c>
      <c r="G15">
        <f t="shared" si="3"/>
        <v>0.2181818181818182</v>
      </c>
    </row>
    <row r="16" spans="1:8" x14ac:dyDescent="0.3">
      <c r="A16" t="s">
        <v>21</v>
      </c>
      <c r="B16">
        <f t="shared" si="3"/>
        <v>0.13939393939393938</v>
      </c>
      <c r="C16">
        <f t="shared" si="3"/>
        <v>0.15757575757575759</v>
      </c>
      <c r="D16">
        <f t="shared" si="3"/>
        <v>0</v>
      </c>
      <c r="E16">
        <f t="shared" si="3"/>
        <v>0.16363636363636364</v>
      </c>
      <c r="F16">
        <f t="shared" si="3"/>
        <v>0.1878787878787879</v>
      </c>
      <c r="G16">
        <f t="shared" si="3"/>
        <v>0.19999999999999998</v>
      </c>
    </row>
    <row r="17" spans="1:7" x14ac:dyDescent="0.3">
      <c r="A17" t="s">
        <v>22</v>
      </c>
      <c r="B17">
        <f t="shared" si="3"/>
        <v>0.17575757575757575</v>
      </c>
      <c r="C17">
        <f t="shared" si="3"/>
        <v>0.12727272727272729</v>
      </c>
      <c r="D17">
        <f t="shared" si="3"/>
        <v>0.14545454545454545</v>
      </c>
      <c r="E17">
        <f t="shared" si="3"/>
        <v>1.8181818181818181E-2</v>
      </c>
      <c r="F17">
        <f t="shared" si="3"/>
        <v>0.16363636363636364</v>
      </c>
      <c r="G17">
        <f t="shared" si="3"/>
        <v>0.19999999999999998</v>
      </c>
    </row>
    <row r="18" spans="1:7" x14ac:dyDescent="0.3">
      <c r="A18" t="s">
        <v>23</v>
      </c>
      <c r="B18">
        <f t="shared" si="3"/>
        <v>0.14545454545454545</v>
      </c>
      <c r="C18">
        <f t="shared" si="3"/>
        <v>0.12727272727272729</v>
      </c>
      <c r="D18">
        <f t="shared" si="3"/>
        <v>0.18181818181818182</v>
      </c>
      <c r="E18">
        <f t="shared" si="3"/>
        <v>0.19999999999999998</v>
      </c>
      <c r="F18">
        <f t="shared" si="3"/>
        <v>0</v>
      </c>
      <c r="G18">
        <f t="shared" si="3"/>
        <v>0.18181818181818182</v>
      </c>
    </row>
    <row r="19" spans="1:7" x14ac:dyDescent="0.3">
      <c r="A19" t="s">
        <v>24</v>
      </c>
      <c r="B19">
        <f t="shared" si="3"/>
        <v>0.14545454545454545</v>
      </c>
      <c r="C19">
        <f t="shared" si="3"/>
        <v>0.18181818181818182</v>
      </c>
      <c r="D19">
        <f t="shared" si="3"/>
        <v>0.16363636363636364</v>
      </c>
      <c r="E19">
        <f t="shared" si="3"/>
        <v>0.18181818181818182</v>
      </c>
      <c r="F19">
        <f t="shared" si="3"/>
        <v>0.19393939393939394</v>
      </c>
      <c r="G19">
        <f t="shared" si="3"/>
        <v>0</v>
      </c>
    </row>
    <row r="22" spans="1:7" x14ac:dyDescent="0.3">
      <c r="A22" s="4" t="s">
        <v>25</v>
      </c>
      <c r="B22" t="s">
        <v>19</v>
      </c>
      <c r="C22" t="s">
        <v>20</v>
      </c>
      <c r="D22" t="s">
        <v>21</v>
      </c>
      <c r="E22" t="s">
        <v>22</v>
      </c>
      <c r="F22" t="s">
        <v>23</v>
      </c>
      <c r="G22" t="s">
        <v>24</v>
      </c>
    </row>
    <row r="23" spans="1:7" x14ac:dyDescent="0.3">
      <c r="A23" t="s">
        <v>19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x14ac:dyDescent="0.3">
      <c r="A24" t="s">
        <v>20</v>
      </c>
      <c r="B24">
        <v>0</v>
      </c>
      <c r="C24">
        <v>1</v>
      </c>
      <c r="D24">
        <v>0</v>
      </c>
      <c r="E24">
        <v>0</v>
      </c>
      <c r="F24">
        <v>0</v>
      </c>
      <c r="G24">
        <v>0</v>
      </c>
    </row>
    <row r="25" spans="1:7" x14ac:dyDescent="0.3">
      <c r="A25" t="s">
        <v>21</v>
      </c>
      <c r="B25">
        <v>0</v>
      </c>
      <c r="C25">
        <v>0</v>
      </c>
      <c r="D25">
        <v>1</v>
      </c>
      <c r="E25">
        <v>0</v>
      </c>
      <c r="F25">
        <v>0</v>
      </c>
      <c r="G25">
        <v>0</v>
      </c>
    </row>
    <row r="26" spans="1:7" x14ac:dyDescent="0.3">
      <c r="A26" t="s">
        <v>22</v>
      </c>
      <c r="B26">
        <v>0</v>
      </c>
      <c r="C26">
        <v>0</v>
      </c>
      <c r="D26">
        <v>0</v>
      </c>
      <c r="E26">
        <v>1</v>
      </c>
      <c r="F26">
        <v>0</v>
      </c>
      <c r="G26">
        <v>0</v>
      </c>
    </row>
    <row r="27" spans="1:7" x14ac:dyDescent="0.3">
      <c r="A27" t="s">
        <v>23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</row>
    <row r="28" spans="1:7" x14ac:dyDescent="0.3">
      <c r="A28" t="s">
        <v>24</v>
      </c>
      <c r="B28">
        <v>0</v>
      </c>
      <c r="C28">
        <v>0</v>
      </c>
      <c r="D28">
        <v>0</v>
      </c>
      <c r="E28">
        <v>0</v>
      </c>
      <c r="F28">
        <v>0</v>
      </c>
      <c r="G28">
        <v>1</v>
      </c>
    </row>
    <row r="31" spans="1:7" x14ac:dyDescent="0.3">
      <c r="A31" s="4" t="s">
        <v>26</v>
      </c>
      <c r="B31" t="s">
        <v>19</v>
      </c>
      <c r="C31" t="s">
        <v>20</v>
      </c>
      <c r="D31" t="s">
        <v>21</v>
      </c>
      <c r="E31" t="s">
        <v>22</v>
      </c>
      <c r="F31" t="s">
        <v>23</v>
      </c>
      <c r="G31" t="s">
        <v>24</v>
      </c>
    </row>
    <row r="32" spans="1:7" x14ac:dyDescent="0.3">
      <c r="A32" t="s">
        <v>19</v>
      </c>
      <c r="B32">
        <f>B23-B14</f>
        <v>1</v>
      </c>
      <c r="C32">
        <f t="shared" ref="C32:G32" si="4">C23-C14</f>
        <v>-0.23636363636363636</v>
      </c>
      <c r="D32">
        <f t="shared" si="4"/>
        <v>-0.17575757575757575</v>
      </c>
      <c r="E32">
        <f t="shared" si="4"/>
        <v>-0.16969696969696968</v>
      </c>
      <c r="F32">
        <f t="shared" si="4"/>
        <v>-0.15151515151515152</v>
      </c>
      <c r="G32">
        <f t="shared" si="4"/>
        <v>-0.19999999999999998</v>
      </c>
    </row>
    <row r="33" spans="1:10" x14ac:dyDescent="0.3">
      <c r="A33" t="s">
        <v>20</v>
      </c>
      <c r="B33">
        <f t="shared" ref="B33:G37" si="5">B24-B15</f>
        <v>-0.16363636363636364</v>
      </c>
      <c r="C33">
        <f t="shared" si="5"/>
        <v>1</v>
      </c>
      <c r="D33">
        <f t="shared" si="5"/>
        <v>-0.19393939393939394</v>
      </c>
      <c r="E33">
        <f t="shared" si="5"/>
        <v>-0.16363636363636364</v>
      </c>
      <c r="F33">
        <f t="shared" si="5"/>
        <v>-0.12727272727272729</v>
      </c>
      <c r="G33">
        <f t="shared" si="5"/>
        <v>-0.2181818181818182</v>
      </c>
    </row>
    <row r="34" spans="1:10" x14ac:dyDescent="0.3">
      <c r="A34" t="s">
        <v>21</v>
      </c>
      <c r="B34">
        <f t="shared" si="5"/>
        <v>-0.13939393939393938</v>
      </c>
      <c r="C34">
        <f t="shared" si="5"/>
        <v>-0.15757575757575759</v>
      </c>
      <c r="D34">
        <f t="shared" si="5"/>
        <v>1</v>
      </c>
      <c r="E34">
        <f t="shared" si="5"/>
        <v>-0.16363636363636364</v>
      </c>
      <c r="F34">
        <f t="shared" si="5"/>
        <v>-0.1878787878787879</v>
      </c>
      <c r="G34">
        <f t="shared" si="5"/>
        <v>-0.19999999999999998</v>
      </c>
    </row>
    <row r="35" spans="1:10" x14ac:dyDescent="0.3">
      <c r="A35" t="s">
        <v>22</v>
      </c>
      <c r="B35">
        <f t="shared" si="5"/>
        <v>-0.17575757575757575</v>
      </c>
      <c r="C35">
        <f t="shared" si="5"/>
        <v>-0.12727272727272729</v>
      </c>
      <c r="D35">
        <f t="shared" si="5"/>
        <v>-0.14545454545454545</v>
      </c>
      <c r="E35">
        <f t="shared" si="5"/>
        <v>0.98181818181818181</v>
      </c>
      <c r="F35">
        <f t="shared" si="5"/>
        <v>-0.16363636363636364</v>
      </c>
      <c r="G35">
        <f t="shared" si="5"/>
        <v>-0.19999999999999998</v>
      </c>
    </row>
    <row r="36" spans="1:10" x14ac:dyDescent="0.3">
      <c r="A36" t="s">
        <v>23</v>
      </c>
      <c r="B36">
        <f t="shared" si="5"/>
        <v>-0.14545454545454545</v>
      </c>
      <c r="C36">
        <f t="shared" si="5"/>
        <v>-0.12727272727272729</v>
      </c>
      <c r="D36">
        <f t="shared" si="5"/>
        <v>-0.18181818181818182</v>
      </c>
      <c r="E36">
        <f t="shared" si="5"/>
        <v>-0.19999999999999998</v>
      </c>
      <c r="F36">
        <f t="shared" si="5"/>
        <v>1</v>
      </c>
      <c r="G36">
        <f t="shared" si="5"/>
        <v>-0.18181818181818182</v>
      </c>
    </row>
    <row r="37" spans="1:10" x14ac:dyDescent="0.3">
      <c r="A37" t="s">
        <v>24</v>
      </c>
      <c r="B37">
        <f t="shared" si="5"/>
        <v>-0.14545454545454545</v>
      </c>
      <c r="C37">
        <f t="shared" si="5"/>
        <v>-0.18181818181818182</v>
      </c>
      <c r="D37">
        <f t="shared" si="5"/>
        <v>-0.16363636363636364</v>
      </c>
      <c r="E37">
        <f t="shared" si="5"/>
        <v>-0.18181818181818182</v>
      </c>
      <c r="F37">
        <f t="shared" si="5"/>
        <v>-0.19393939393939394</v>
      </c>
      <c r="G37">
        <f t="shared" si="5"/>
        <v>1</v>
      </c>
    </row>
    <row r="40" spans="1:10" x14ac:dyDescent="0.3">
      <c r="A40" s="5" t="s">
        <v>27</v>
      </c>
      <c r="B40" t="s">
        <v>19</v>
      </c>
      <c r="C40" t="s">
        <v>20</v>
      </c>
      <c r="D40" t="s">
        <v>21</v>
      </c>
      <c r="E40" t="s">
        <v>22</v>
      </c>
      <c r="F40" t="s">
        <v>23</v>
      </c>
      <c r="G40" t="s">
        <v>24</v>
      </c>
      <c r="H40" s="6"/>
      <c r="I40" s="6"/>
      <c r="J40" s="6"/>
    </row>
    <row r="41" spans="1:10" x14ac:dyDescent="0.3">
      <c r="A41" t="s">
        <v>19</v>
      </c>
      <c r="B41">
        <f t="array" ref="B41:G46">MINVERSE(B32:G37)</f>
        <v>1.8974812910316203</v>
      </c>
      <c r="C41">
        <v>1.149000085583308</v>
      </c>
      <c r="D41">
        <v>1.1351463951808516</v>
      </c>
      <c r="E41">
        <v>1.1690165147439098</v>
      </c>
      <c r="F41">
        <v>1.0882627976922779</v>
      </c>
      <c r="G41">
        <v>1.2888857311716848</v>
      </c>
    </row>
    <row r="42" spans="1:10" x14ac:dyDescent="0.3">
      <c r="A42" t="s">
        <v>20</v>
      </c>
      <c r="B42">
        <v>0.98201546758782965</v>
      </c>
      <c r="C42">
        <v>1.8965129348578527</v>
      </c>
      <c r="D42">
        <v>1.0865059811232716</v>
      </c>
      <c r="E42">
        <v>1.1015119388367323</v>
      </c>
      <c r="F42">
        <v>1.0134887897297615</v>
      </c>
      <c r="G42">
        <v>1.2320620068839638</v>
      </c>
    </row>
    <row r="43" spans="1:10" x14ac:dyDescent="0.3">
      <c r="A43" t="s">
        <v>21</v>
      </c>
      <c r="B43">
        <v>0.94662681021368011</v>
      </c>
      <c r="C43">
        <v>1.0115830530065399</v>
      </c>
      <c r="D43">
        <v>1.9048633518280829</v>
      </c>
      <c r="E43">
        <v>1.0829944600975605</v>
      </c>
      <c r="F43">
        <v>1.0393392984266905</v>
      </c>
      <c r="G43">
        <v>1.1965767357068715</v>
      </c>
    </row>
    <row r="44" spans="1:10" x14ac:dyDescent="0.3">
      <c r="A44" t="s">
        <v>22</v>
      </c>
      <c r="B44">
        <v>0.96096870566538883</v>
      </c>
      <c r="C44">
        <v>0.97719221419828139</v>
      </c>
      <c r="D44">
        <v>1.016997318897062</v>
      </c>
      <c r="E44">
        <v>1.9407496057544074</v>
      </c>
      <c r="F44">
        <v>1.007494264200729</v>
      </c>
      <c r="G44">
        <v>1.1801294753794926</v>
      </c>
    </row>
    <row r="45" spans="1:10" x14ac:dyDescent="0.3">
      <c r="A45" t="s">
        <v>23</v>
      </c>
      <c r="B45">
        <v>0.94104804196940972</v>
      </c>
      <c r="C45">
        <v>0.97782609349286775</v>
      </c>
      <c r="D45">
        <v>1.0462571723579317</v>
      </c>
      <c r="E45">
        <v>1.0977042162839326</v>
      </c>
      <c r="F45">
        <v>1.870211076552889</v>
      </c>
      <c r="G45">
        <v>1.1703841386212239</v>
      </c>
    </row>
    <row r="46" spans="1:10" x14ac:dyDescent="0.3">
      <c r="A46" t="s">
        <v>24</v>
      </c>
      <c r="B46">
        <v>0.96667598424936907</v>
      </c>
      <c r="C46">
        <v>1.0447899027189802</v>
      </c>
      <c r="D46">
        <v>1.0621827424228028</v>
      </c>
      <c r="E46">
        <v>1.1132825941533815</v>
      </c>
      <c r="F46">
        <v>1.0585255410287422</v>
      </c>
      <c r="G46">
        <v>2.0488416140362955</v>
      </c>
    </row>
    <row r="47" spans="1:10" x14ac:dyDescent="0.3">
      <c r="A47" s="6"/>
    </row>
    <row r="49" spans="1:8" x14ac:dyDescent="0.3">
      <c r="A49" s="7" t="s">
        <v>28</v>
      </c>
      <c r="B49" t="s">
        <v>19</v>
      </c>
      <c r="C49" t="s">
        <v>20</v>
      </c>
      <c r="D49" t="s">
        <v>21</v>
      </c>
      <c r="E49" t="s">
        <v>22</v>
      </c>
      <c r="F49" t="s">
        <v>23</v>
      </c>
      <c r="G49" t="s">
        <v>24</v>
      </c>
      <c r="H49" s="8" t="s">
        <v>30</v>
      </c>
    </row>
    <row r="50" spans="1:8" x14ac:dyDescent="0.3">
      <c r="A50" t="s">
        <v>19</v>
      </c>
      <c r="B50" s="9">
        <f t="array" ref="B50:G55">MMULT(B41:G46,B14:G19)</f>
        <v>0.89748129103162066</v>
      </c>
      <c r="C50" s="9">
        <v>1.149000085583308</v>
      </c>
      <c r="D50" s="9">
        <v>1.1351463951808516</v>
      </c>
      <c r="E50" s="9">
        <v>1.1690165147439098</v>
      </c>
      <c r="F50" s="9">
        <v>1.0882627976922779</v>
      </c>
      <c r="G50" s="9">
        <v>1.2888857311716848</v>
      </c>
      <c r="H50" s="9">
        <f>SUM(B50:G50)</f>
        <v>6.7277928154036521</v>
      </c>
    </row>
    <row r="51" spans="1:8" x14ac:dyDescent="0.3">
      <c r="A51" t="s">
        <v>20</v>
      </c>
      <c r="B51" s="9">
        <v>0.98201546758782976</v>
      </c>
      <c r="C51" s="9">
        <v>0.89651293485785277</v>
      </c>
      <c r="D51" s="9">
        <v>1.0865059811232713</v>
      </c>
      <c r="E51" s="9">
        <v>1.1015119388367323</v>
      </c>
      <c r="F51" s="9">
        <v>1.0134887897297618</v>
      </c>
      <c r="G51" s="9">
        <v>1.2320620068839638</v>
      </c>
      <c r="H51" s="9">
        <f t="shared" ref="H51:H54" si="6">SUM(B51:G51)</f>
        <v>6.3120971190194117</v>
      </c>
    </row>
    <row r="52" spans="1:8" x14ac:dyDescent="0.3">
      <c r="A52" t="s">
        <v>21</v>
      </c>
      <c r="B52" s="9">
        <v>0.94662681021368011</v>
      </c>
      <c r="C52" s="9">
        <v>1.0115830530065402</v>
      </c>
      <c r="D52" s="9">
        <v>0.90486335182808297</v>
      </c>
      <c r="E52" s="9">
        <v>1.0829944600975603</v>
      </c>
      <c r="F52" s="9">
        <v>1.0393392984266905</v>
      </c>
      <c r="G52" s="9">
        <v>1.1965767357068715</v>
      </c>
      <c r="H52" s="9">
        <f t="shared" si="6"/>
        <v>6.1819837092794252</v>
      </c>
    </row>
    <row r="53" spans="1:8" x14ac:dyDescent="0.3">
      <c r="A53" t="s">
        <v>22</v>
      </c>
      <c r="B53" s="9">
        <v>0.96096870566538883</v>
      </c>
      <c r="C53" s="9">
        <v>0.97719221419828139</v>
      </c>
      <c r="D53" s="9">
        <v>1.0169973188970618</v>
      </c>
      <c r="E53" s="9">
        <v>0.94074960575440736</v>
      </c>
      <c r="F53" s="9">
        <v>1.0074942642007292</v>
      </c>
      <c r="G53" s="9">
        <v>1.1801294753794929</v>
      </c>
      <c r="H53" s="9">
        <f t="shared" si="6"/>
        <v>6.0835315840953612</v>
      </c>
    </row>
    <row r="54" spans="1:8" x14ac:dyDescent="0.3">
      <c r="A54" t="s">
        <v>23</v>
      </c>
      <c r="B54" s="9">
        <v>0.94104804196940972</v>
      </c>
      <c r="C54" s="9">
        <v>0.97782609349286775</v>
      </c>
      <c r="D54" s="9">
        <v>1.0462571723579317</v>
      </c>
      <c r="E54" s="9">
        <v>1.0977042162839328</v>
      </c>
      <c r="F54" s="9">
        <v>0.8702110765528891</v>
      </c>
      <c r="G54" s="9">
        <v>1.1703841386212239</v>
      </c>
      <c r="H54" s="9">
        <f t="shared" si="6"/>
        <v>6.103430739278255</v>
      </c>
    </row>
    <row r="55" spans="1:8" x14ac:dyDescent="0.3">
      <c r="A55" t="s">
        <v>24</v>
      </c>
      <c r="B55" s="9">
        <v>0.96667598424936907</v>
      </c>
      <c r="C55" s="9">
        <v>1.0447899027189802</v>
      </c>
      <c r="D55" s="9">
        <v>1.0621827424228028</v>
      </c>
      <c r="E55" s="9">
        <v>1.1132825941533817</v>
      </c>
      <c r="F55" s="9">
        <v>1.0585255410287422</v>
      </c>
      <c r="G55" s="9">
        <v>1.0488416140362959</v>
      </c>
      <c r="H55" s="9">
        <f>SUM(B55:G55)</f>
        <v>6.2942983786095716</v>
      </c>
    </row>
    <row r="56" spans="1:8" x14ac:dyDescent="0.3">
      <c r="A56" t="s">
        <v>31</v>
      </c>
      <c r="B56" s="9">
        <f>SUM(B50:B55)</f>
        <v>5.6948163007172976</v>
      </c>
      <c r="C56" s="9">
        <f t="shared" ref="C56:G56" si="7">SUM(C50:C55)</f>
        <v>6.05690428385783</v>
      </c>
      <c r="D56" s="9">
        <f t="shared" si="7"/>
        <v>6.2519529618100016</v>
      </c>
      <c r="E56" s="9">
        <f t="shared" si="7"/>
        <v>6.5052593298699248</v>
      </c>
      <c r="F56" s="9">
        <f t="shared" si="7"/>
        <v>6.0773217676310907</v>
      </c>
      <c r="G56" s="9">
        <f t="shared" si="7"/>
        <v>7.1168797017995331</v>
      </c>
      <c r="H56" s="9"/>
    </row>
    <row r="57" spans="1:8" x14ac:dyDescent="0.3">
      <c r="B57" s="9">
        <f>AVERAGE(B50:B55)</f>
        <v>0.9491360501195496</v>
      </c>
      <c r="C57" s="9">
        <f t="shared" ref="C57:G57" si="8">AVERAGE(C50:C55)</f>
        <v>1.0094840473096383</v>
      </c>
      <c r="D57" s="9">
        <f t="shared" si="8"/>
        <v>1.0419921603016669</v>
      </c>
      <c r="E57" s="9">
        <f t="shared" si="8"/>
        <v>1.0842098883116542</v>
      </c>
      <c r="F57" s="9">
        <f t="shared" si="8"/>
        <v>1.0128869612718485</v>
      </c>
      <c r="G57" s="9">
        <f t="shared" si="8"/>
        <v>1.1861466169665889</v>
      </c>
      <c r="H57" s="9">
        <f>AVERAGE(B57:G57)</f>
        <v>1.0473092873801577</v>
      </c>
    </row>
    <row r="58" spans="1:8" x14ac:dyDescent="0.3">
      <c r="B58" t="s">
        <v>32</v>
      </c>
    </row>
    <row r="59" spans="1:8" x14ac:dyDescent="0.3">
      <c r="A59" s="7"/>
      <c r="B59" s="6" t="s">
        <v>29</v>
      </c>
      <c r="C59" s="6" t="s">
        <v>31</v>
      </c>
      <c r="D59" s="6" t="s">
        <v>33</v>
      </c>
      <c r="E59" s="6" t="s">
        <v>34</v>
      </c>
      <c r="F59" s="6" t="s">
        <v>35</v>
      </c>
      <c r="G59" s="6" t="s">
        <v>36</v>
      </c>
    </row>
    <row r="60" spans="1:8" x14ac:dyDescent="0.3">
      <c r="A60" t="s">
        <v>19</v>
      </c>
      <c r="B60" s="9">
        <v>6.7277928154036521</v>
      </c>
      <c r="C60" s="9">
        <v>5.6948163007172976</v>
      </c>
      <c r="D60" s="9">
        <f>B60+C60</f>
        <v>12.422609116120949</v>
      </c>
      <c r="E60" s="9">
        <f>B60-C60</f>
        <v>1.0329765146863545</v>
      </c>
    </row>
    <row r="61" spans="1:8" x14ac:dyDescent="0.3">
      <c r="A61" t="s">
        <v>20</v>
      </c>
      <c r="B61" s="9">
        <v>6.3120971190194117</v>
      </c>
      <c r="C61" s="9">
        <v>6.05690428385783</v>
      </c>
      <c r="D61" s="9">
        <f t="shared" ref="D61:D65" si="9">B61+C61</f>
        <v>12.369001402877242</v>
      </c>
      <c r="E61" s="9">
        <f t="shared" ref="E61:E65" si="10">B61-C61</f>
        <v>0.25519283516158175</v>
      </c>
    </row>
    <row r="62" spans="1:8" x14ac:dyDescent="0.3">
      <c r="A62" t="s">
        <v>21</v>
      </c>
      <c r="B62" s="9">
        <v>6.1819837092794252</v>
      </c>
      <c r="C62" s="9">
        <v>6.2519529618100016</v>
      </c>
      <c r="D62" s="9">
        <f t="shared" si="9"/>
        <v>12.433936671089427</v>
      </c>
      <c r="E62" s="9">
        <f t="shared" si="10"/>
        <v>-6.9969252530576398E-2</v>
      </c>
    </row>
    <row r="63" spans="1:8" x14ac:dyDescent="0.3">
      <c r="A63" t="s">
        <v>22</v>
      </c>
      <c r="B63" s="9">
        <v>6.0835315840953612</v>
      </c>
      <c r="C63" s="9">
        <v>6.5052593298699248</v>
      </c>
      <c r="D63" s="9">
        <f t="shared" si="9"/>
        <v>12.588790913965287</v>
      </c>
      <c r="E63" s="9">
        <f t="shared" si="10"/>
        <v>-0.42172774577456362</v>
      </c>
    </row>
    <row r="64" spans="1:8" x14ac:dyDescent="0.3">
      <c r="A64" t="s">
        <v>23</v>
      </c>
      <c r="B64" s="9">
        <v>6.103430739278255</v>
      </c>
      <c r="C64" s="9">
        <v>6.0773217676310907</v>
      </c>
      <c r="D64" s="9">
        <f t="shared" si="9"/>
        <v>12.180752506909347</v>
      </c>
      <c r="E64" s="9">
        <f t="shared" si="10"/>
        <v>2.6108971647164303E-2</v>
      </c>
    </row>
    <row r="65" spans="1:5" x14ac:dyDescent="0.3">
      <c r="A65" t="s">
        <v>24</v>
      </c>
      <c r="B65" s="9">
        <v>6.2942983786095716</v>
      </c>
      <c r="C65" s="9">
        <v>7.1168797017995331</v>
      </c>
      <c r="D65" s="9">
        <f t="shared" si="9"/>
        <v>13.411178080409105</v>
      </c>
      <c r="E65" s="9">
        <f t="shared" si="10"/>
        <v>-0.82258132318996147</v>
      </c>
    </row>
    <row r="68" spans="1:5" x14ac:dyDescent="0.3">
      <c r="A68" s="7"/>
      <c r="B68" s="6" t="s">
        <v>33</v>
      </c>
      <c r="C68" s="6" t="s">
        <v>34</v>
      </c>
    </row>
    <row r="69" spans="1:5" x14ac:dyDescent="0.3">
      <c r="A69" t="s">
        <v>19</v>
      </c>
      <c r="B69" s="9">
        <v>12.422609116120949</v>
      </c>
      <c r="C69" s="9">
        <v>1.0329765146863545</v>
      </c>
    </row>
    <row r="70" spans="1:5" x14ac:dyDescent="0.3">
      <c r="A70" t="s">
        <v>20</v>
      </c>
      <c r="B70" s="9">
        <v>12.369001402877242</v>
      </c>
      <c r="C70" s="9">
        <v>0.25519283516158175</v>
      </c>
    </row>
    <row r="71" spans="1:5" x14ac:dyDescent="0.3">
      <c r="A71" t="s">
        <v>21</v>
      </c>
      <c r="B71" s="9">
        <v>12.433936671089427</v>
      </c>
      <c r="C71" s="9">
        <v>-6.9969252530576398E-2</v>
      </c>
    </row>
    <row r="72" spans="1:5" x14ac:dyDescent="0.3">
      <c r="A72" t="s">
        <v>22</v>
      </c>
      <c r="B72" s="9">
        <v>12.588790913965287</v>
      </c>
      <c r="C72" s="9">
        <v>-0.42172774577456362</v>
      </c>
    </row>
    <row r="73" spans="1:5" x14ac:dyDescent="0.3">
      <c r="A73" t="s">
        <v>23</v>
      </c>
      <c r="B73" s="9">
        <v>12.180752506909347</v>
      </c>
      <c r="C73" s="9">
        <v>2.6108971647164303E-2</v>
      </c>
    </row>
    <row r="74" spans="1:5" x14ac:dyDescent="0.3">
      <c r="A74" t="s">
        <v>24</v>
      </c>
      <c r="B74" s="9">
        <v>13.411178080409105</v>
      </c>
      <c r="C74" s="9">
        <v>-0.82258132318996147</v>
      </c>
    </row>
  </sheetData>
  <dataConsolidate function="average">
    <dataRefs count="7">
      <dataRef ref="H10" sheet="工作表1"/>
      <dataRef ref="H10" sheet="工作表2"/>
      <dataRef ref="H10" sheet="工作表3"/>
      <dataRef ref="H10" sheet="工作表4"/>
      <dataRef ref="H10" sheet="工作表5"/>
      <dataRef ref="H10" sheet="工作表6"/>
      <dataRef ref="H10" sheet="工作表7"/>
    </dataRefs>
  </dataConsolidate>
  <phoneticPr fontId="1" type="noConversion"/>
  <pageMargins left="0.7" right="0.7" top="0.75" bottom="0.75" header="0.3" footer="0.3"/>
  <pageSetup paperSize="0" orientation="portrait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abSelected="1" topLeftCell="K70" zoomScale="85" zoomScaleNormal="85" workbookViewId="0">
      <selection activeCell="T79" sqref="T79"/>
    </sheetView>
  </sheetViews>
  <sheetFormatPr defaultRowHeight="16.2" x14ac:dyDescent="0.3"/>
  <cols>
    <col min="1" max="1" width="17.6640625" customWidth="1"/>
    <col min="3" max="3" width="9.21875" bestFit="1" customWidth="1"/>
    <col min="9" max="9" width="12.77734375" customWidth="1"/>
    <col min="12" max="12" width="12" customWidth="1"/>
    <col min="13" max="20" width="10.33203125" bestFit="1" customWidth="1"/>
  </cols>
  <sheetData>
    <row r="1" spans="1:21" x14ac:dyDescent="0.3">
      <c r="L1" t="s">
        <v>37</v>
      </c>
    </row>
    <row r="3" spans="1:21" x14ac:dyDescent="0.3">
      <c r="A3" s="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L3" s="3" t="s">
        <v>9</v>
      </c>
      <c r="M3" s="11" t="s">
        <v>38</v>
      </c>
      <c r="N3" s="11" t="s">
        <v>39</v>
      </c>
      <c r="O3" s="11" t="s">
        <v>40</v>
      </c>
      <c r="P3" s="11" t="s">
        <v>41</v>
      </c>
      <c r="Q3" s="11" t="s">
        <v>42</v>
      </c>
      <c r="R3" s="11" t="s">
        <v>43</v>
      </c>
      <c r="S3" s="11" t="s">
        <v>44</v>
      </c>
      <c r="T3" s="11" t="s">
        <v>45</v>
      </c>
      <c r="U3" s="11" t="s">
        <v>47</v>
      </c>
    </row>
    <row r="4" spans="1:21" x14ac:dyDescent="0.3">
      <c r="A4" t="s">
        <v>10</v>
      </c>
      <c r="B4">
        <f>('[1]1'!B4+'[1]2'!B4+'[1]3'!B4+'[1]4'!B4+'[1]5'!B4+'[1]6'!B4+'[1]7'!B4+'[1]8'!B4+'[1]9'!B4+'[1]10'!B4)/10</f>
        <v>0</v>
      </c>
      <c r="C4">
        <f>('[1]1'!C4+'[1]2'!C4+'[1]3'!C4+'[1]4'!C4+'[1]5'!C4+'[1]6'!C4+'[1]7'!C4+'[1]8'!C4+'[1]9'!C4+'[1]10'!C4)/10</f>
        <v>3.9</v>
      </c>
      <c r="D4">
        <f>('[1]1'!D4+'[1]2'!D4+'[1]3'!D4+'[1]4'!D4+'[1]5'!D4+'[1]6'!D4+'[1]7'!D4+'[1]8'!D4+'[1]9'!D4+'[1]10'!D4)/10</f>
        <v>2.9</v>
      </c>
      <c r="E4">
        <f>('[1]1'!E4+'[1]2'!E4+'[1]3'!E4+'[1]4'!E4+'[1]5'!E4+'[1]6'!E4+'[1]7'!E4+'[1]8'!E4+'[1]9'!E4+'[1]10'!E4)/10</f>
        <v>2.8</v>
      </c>
      <c r="F4">
        <f>('[1]1'!F4+'[1]2'!F4+'[1]3'!F4+'[1]4'!F4+'[1]5'!F4+'[1]6'!F4+'[1]7'!F4+'[1]8'!F4+'[1]9'!F4+'[1]10'!F4)/10</f>
        <v>2.5</v>
      </c>
      <c r="G4">
        <f>('[1]1'!G4+'[1]2'!G4+'[1]3'!G4+'[1]4'!G4+'[1]5'!G4+'[1]6'!G4+'[1]7'!G4+'[1]8'!G4+'[1]9'!G4+'[1]10'!G4)/10</f>
        <v>3.3</v>
      </c>
      <c r="H4">
        <f>SUM(B4:G4)</f>
        <v>15.399999999999999</v>
      </c>
      <c r="L4" s="10" t="s">
        <v>38</v>
      </c>
      <c r="M4" s="11">
        <v>0</v>
      </c>
      <c r="N4" s="11">
        <v>1.7142857142857142</v>
      </c>
      <c r="O4" s="11">
        <v>1.2857142857142858</v>
      </c>
      <c r="P4" s="11">
        <v>2.7142857142857144</v>
      </c>
      <c r="Q4" s="11">
        <v>1.7142857142857142</v>
      </c>
      <c r="R4" s="11">
        <v>1.2857142857142858</v>
      </c>
      <c r="S4" s="11">
        <v>2.5714285714285716</v>
      </c>
      <c r="T4" s="11">
        <v>2.8571428571428572</v>
      </c>
      <c r="U4" s="11">
        <f>SUM(M4:T4)</f>
        <v>14.142857142857144</v>
      </c>
    </row>
    <row r="5" spans="1:21" x14ac:dyDescent="0.3">
      <c r="A5" t="s">
        <v>11</v>
      </c>
      <c r="B5">
        <f>('[1]1'!B5+'[1]2'!B5+'[1]3'!B5+'[1]4'!B5+'[1]5'!B5+'[1]6'!B5+'[1]7'!B5+'[1]8'!B5+'[1]9'!B5+'[1]10'!B5)/10</f>
        <v>2.7</v>
      </c>
      <c r="C5">
        <f>('[1]1'!C5+'[1]2'!C5+'[1]3'!C5+'[1]4'!C5+'[1]5'!C5+'[1]6'!C5+'[1]7'!C5+'[1]8'!C5+'[1]9'!C5+'[1]10'!C5)/10</f>
        <v>0</v>
      </c>
      <c r="D5">
        <f>('[1]1'!D5+'[1]2'!D5+'[1]3'!D5+'[1]4'!D5+'[1]5'!D5+'[1]6'!D5+'[1]7'!D5+'[1]8'!D5+'[1]9'!D5+'[1]10'!D5)/10</f>
        <v>3.2</v>
      </c>
      <c r="E5">
        <f>('[1]1'!E5+'[1]2'!E5+'[1]3'!E5+'[1]4'!E5+'[1]5'!E5+'[1]6'!E5+'[1]7'!E5+'[1]8'!E5+'[1]9'!E5+'[1]10'!E5)/10</f>
        <v>2.7</v>
      </c>
      <c r="F5">
        <f>('[1]1'!F5+'[1]2'!F5+'[1]3'!F5+'[1]4'!F5+'[1]5'!F5+'[1]6'!F5+'[1]7'!F5+'[1]8'!F5+'[1]9'!F5+'[1]10'!F5)/10</f>
        <v>2.1</v>
      </c>
      <c r="G5">
        <f>('[1]1'!G5+'[1]2'!G5+'[1]3'!G5+'[1]4'!G5+'[1]5'!G5+'[1]6'!G5+'[1]7'!G5+'[1]8'!G5+'[1]9'!G5+'[1]10'!G5)/10</f>
        <v>3.6</v>
      </c>
      <c r="H5">
        <f t="shared" ref="H5:H9" si="0">SUM(B5:G5)</f>
        <v>14.3</v>
      </c>
      <c r="L5" s="10" t="s">
        <v>39</v>
      </c>
      <c r="M5" s="11">
        <v>1.7142857142857142</v>
      </c>
      <c r="N5" s="11">
        <v>0</v>
      </c>
      <c r="O5" s="11">
        <v>2.2857142857142856</v>
      </c>
      <c r="P5" s="11">
        <v>3.4285714285714284</v>
      </c>
      <c r="Q5" s="11">
        <v>1.5714285714285714</v>
      </c>
      <c r="R5" s="11">
        <v>1.4285714285714286</v>
      </c>
      <c r="S5" s="11">
        <v>2.5714285714285716</v>
      </c>
      <c r="T5" s="11">
        <v>3</v>
      </c>
      <c r="U5" s="11">
        <f t="shared" ref="U5:U11" si="1">SUM(M5:T5)</f>
        <v>16</v>
      </c>
    </row>
    <row r="6" spans="1:21" x14ac:dyDescent="0.3">
      <c r="A6" t="s">
        <v>12</v>
      </c>
      <c r="B6">
        <f>('[1]1'!B6+'[1]2'!B6+'[1]3'!B6+'[1]4'!B6+'[1]5'!B6+'[1]6'!B6+'[1]7'!B6+'[1]8'!B6+'[1]9'!B6+'[1]10'!B6)/10</f>
        <v>2.2999999999999998</v>
      </c>
      <c r="C6">
        <f>('[1]1'!C6+'[1]2'!C6+'[1]3'!C6+'[1]4'!C6+'[1]5'!C6+'[1]6'!C6+'[1]7'!C6+'[1]8'!C6+'[1]9'!C6+'[1]10'!C6)/10</f>
        <v>2.6</v>
      </c>
      <c r="D6">
        <f>('[1]1'!D6+'[1]2'!D6+'[1]3'!D6+'[1]4'!D6+'[1]5'!D6+'[1]6'!D6+'[1]7'!D6+'[1]8'!D6+'[1]9'!D6+'[1]10'!D6)/10</f>
        <v>0</v>
      </c>
      <c r="E6">
        <f>('[1]1'!E6+'[1]2'!E6+'[1]3'!E6+'[1]4'!E6+'[1]5'!E6+'[1]6'!E6+'[1]7'!E6+'[1]8'!E6+'[1]9'!E6+'[1]10'!E6)/10</f>
        <v>2.7</v>
      </c>
      <c r="F6">
        <f>('[1]1'!F6+'[1]2'!F6+'[1]3'!F6+'[1]4'!F6+'[1]5'!F6+'[1]6'!F6+'[1]7'!F6+'[1]8'!F6+'[1]9'!F6+'[1]10'!F6)/10</f>
        <v>3.1</v>
      </c>
      <c r="G6">
        <f>('[1]1'!G6+'[1]2'!G6+'[1]3'!G6+'[1]4'!G6+'[1]5'!G6+'[1]6'!G6+'[1]7'!G6+'[1]8'!G6+'[1]9'!G6+'[1]10'!G6)/10</f>
        <v>3.3</v>
      </c>
      <c r="H6">
        <f t="shared" si="0"/>
        <v>14</v>
      </c>
      <c r="L6" s="10" t="s">
        <v>40</v>
      </c>
      <c r="M6" s="11">
        <v>0.7142857142857143</v>
      </c>
      <c r="N6" s="11">
        <v>1.8571428571428572</v>
      </c>
      <c r="O6" s="11">
        <v>0</v>
      </c>
      <c r="P6" s="11">
        <v>3.7142857142857144</v>
      </c>
      <c r="Q6" s="11">
        <v>2.5714285714285716</v>
      </c>
      <c r="R6" s="11">
        <v>3.4285714285714284</v>
      </c>
      <c r="S6" s="11">
        <v>2.8571428571428572</v>
      </c>
      <c r="T6" s="11">
        <v>3.5714285714285716</v>
      </c>
      <c r="U6" s="11">
        <f t="shared" si="1"/>
        <v>18.714285714285715</v>
      </c>
    </row>
    <row r="7" spans="1:21" x14ac:dyDescent="0.3">
      <c r="A7" t="s">
        <v>13</v>
      </c>
      <c r="B7">
        <f>('[1]1'!B7+'[1]2'!B7+'[1]3'!B7+'[1]4'!B7+'[1]5'!B7+'[1]6'!B7+'[1]7'!B7+'[1]8'!B7+'[1]9'!B7+'[1]10'!B7)/10</f>
        <v>2.9</v>
      </c>
      <c r="C7">
        <f>('[1]1'!C7+'[1]2'!C7+'[1]3'!C7+'[1]4'!C7+'[1]5'!C7+'[1]6'!C7+'[1]7'!C7+'[1]8'!C7+'[1]9'!C7+'[1]10'!C7)/10</f>
        <v>2.1</v>
      </c>
      <c r="D7">
        <f>('[1]1'!D7+'[1]2'!D7+'[1]3'!D7+'[1]4'!D7+'[1]5'!D7+'[1]6'!D7+'[1]7'!D7+'[1]8'!D7+'[1]9'!D7+'[1]10'!D7)/10</f>
        <v>2.4</v>
      </c>
      <c r="E7">
        <f>('[1]1'!E7+'[1]2'!E7+'[1]3'!E7+'[1]4'!E7+'[1]5'!E7+'[1]6'!E7+'[1]7'!E7+'[1]8'!E7+'[1]9'!E7+'[1]10'!E7)/10</f>
        <v>0.3</v>
      </c>
      <c r="F7">
        <f>('[1]1'!F7+'[1]2'!F7+'[1]3'!F7+'[1]4'!F7+'[1]5'!F7+'[1]6'!F7+'[1]7'!F7+'[1]8'!F7+'[1]9'!F7+'[1]10'!F7)/10</f>
        <v>2.7</v>
      </c>
      <c r="G7">
        <f>('[1]1'!G7+'[1]2'!G7+'[1]3'!G7+'[1]4'!G7+'[1]5'!G7+'[1]6'!G7+'[1]7'!G7+'[1]8'!G7+'[1]9'!G7+'[1]10'!G7)/10</f>
        <v>3.3</v>
      </c>
      <c r="H7">
        <f t="shared" si="0"/>
        <v>13.7</v>
      </c>
      <c r="L7" s="10" t="s">
        <v>41</v>
      </c>
      <c r="M7" s="11">
        <v>2</v>
      </c>
      <c r="N7" s="11">
        <v>2.7142857142857144</v>
      </c>
      <c r="O7" s="11">
        <v>3.7142857142857144</v>
      </c>
      <c r="P7" s="11">
        <v>0</v>
      </c>
      <c r="Q7" s="11">
        <v>1.5714285714285714</v>
      </c>
      <c r="R7" s="11">
        <v>3</v>
      </c>
      <c r="S7" s="11">
        <v>3.1428571428571428</v>
      </c>
      <c r="T7" s="11">
        <v>3.5714285714285716</v>
      </c>
      <c r="U7" s="11">
        <f t="shared" si="1"/>
        <v>19.714285714285715</v>
      </c>
    </row>
    <row r="8" spans="1:21" x14ac:dyDescent="0.3">
      <c r="A8" t="s">
        <v>14</v>
      </c>
      <c r="B8">
        <f>('[1]1'!B8+'[1]2'!B8+'[1]3'!B8+'[1]4'!B8+'[1]5'!B8+'[1]6'!B8+'[1]7'!B8+'[1]8'!B8+'[1]9'!B8+'[1]10'!B8)/10</f>
        <v>2.4</v>
      </c>
      <c r="C8">
        <f>('[1]1'!C8+'[1]2'!C8+'[1]3'!C8+'[1]4'!C8+'[1]5'!C8+'[1]6'!C8+'[1]7'!C8+'[1]8'!C8+'[1]9'!C8+'[1]10'!C8)/10</f>
        <v>2.1</v>
      </c>
      <c r="D8">
        <f>('[1]1'!D8+'[1]2'!D8+'[1]3'!D8+'[1]4'!D8+'[1]5'!D8+'[1]6'!D8+'[1]7'!D8+'[1]8'!D8+'[1]9'!D8+'[1]10'!D8)/10</f>
        <v>3</v>
      </c>
      <c r="E8">
        <f>('[1]1'!E8+'[1]2'!E8+'[1]3'!E8+'[1]4'!E8+'[1]5'!E8+'[1]6'!E8+'[1]7'!E8+'[1]8'!E8+'[1]9'!E8+'[1]10'!E8)/10</f>
        <v>3.3</v>
      </c>
      <c r="F8">
        <f>('[1]1'!F8+'[1]2'!F8+'[1]3'!F8+'[1]4'!F8+'[1]5'!F8+'[1]6'!F8+'[1]7'!F8+'[1]8'!F8+'[1]9'!F8+'[1]10'!F8)/10</f>
        <v>0</v>
      </c>
      <c r="G8">
        <f>('[1]1'!G8+'[1]2'!G8+'[1]3'!G8+'[1]4'!G8+'[1]5'!G8+'[1]6'!G8+'[1]7'!G8+'[1]8'!G8+'[1]9'!G8+'[1]10'!G8)/10</f>
        <v>3</v>
      </c>
      <c r="H8">
        <f t="shared" si="0"/>
        <v>13.8</v>
      </c>
      <c r="L8" s="10" t="s">
        <v>42</v>
      </c>
      <c r="M8" s="11">
        <v>1.2857142857142858</v>
      </c>
      <c r="N8" s="11">
        <v>1.4285714285714286</v>
      </c>
      <c r="O8" s="11">
        <v>2.7142857142857144</v>
      </c>
      <c r="P8" s="11">
        <v>1.8571428571428572</v>
      </c>
      <c r="Q8" s="11">
        <v>0</v>
      </c>
      <c r="R8" s="11">
        <v>2.1428571428571428</v>
      </c>
      <c r="S8" s="11">
        <v>2</v>
      </c>
      <c r="T8" s="11">
        <v>3.4285714285714284</v>
      </c>
      <c r="U8" s="11">
        <f t="shared" si="1"/>
        <v>14.857142857142858</v>
      </c>
    </row>
    <row r="9" spans="1:21" x14ac:dyDescent="0.3">
      <c r="A9" t="s">
        <v>15</v>
      </c>
      <c r="B9">
        <f>('[1]1'!B9+'[1]2'!B9+'[1]3'!B9+'[1]4'!B9+'[1]5'!B9+'[1]6'!B9+'[1]7'!B9+'[1]8'!B9+'[1]9'!B9+'[1]10'!B9)/10</f>
        <v>2.4</v>
      </c>
      <c r="C9">
        <f>('[1]1'!C9+'[1]2'!C9+'[1]3'!C9+'[1]4'!C9+'[1]5'!C9+'[1]6'!C9+'[1]7'!C9+'[1]8'!C9+'[1]9'!C9+'[1]10'!C9)/10</f>
        <v>3</v>
      </c>
      <c r="D9">
        <f>('[1]1'!D9+'[1]2'!D9+'[1]3'!D9+'[1]4'!D9+'[1]5'!D9+'[1]6'!D9+'[1]7'!D9+'[1]8'!D9+'[1]9'!D9+'[1]10'!D9)/10</f>
        <v>2.7</v>
      </c>
      <c r="E9">
        <f>('[1]1'!E9+'[1]2'!E9+'[1]3'!E9+'[1]4'!E9+'[1]5'!E9+'[1]6'!E9+'[1]7'!E9+'[1]8'!E9+'[1]9'!E9+'[1]10'!E9)/10</f>
        <v>3</v>
      </c>
      <c r="F9">
        <f>('[1]1'!F9+'[1]2'!F9+'[1]3'!F9+'[1]4'!F9+'[1]5'!F9+'[1]6'!F9+'[1]7'!F9+'[1]8'!F9+'[1]9'!F9+'[1]10'!F9)/10</f>
        <v>3.2</v>
      </c>
      <c r="G9">
        <f>('[1]1'!G9+'[1]2'!G9+'[1]3'!G9+'[1]4'!G9+'[1]5'!G9+'[1]6'!G9+'[1]7'!G9+'[1]8'!G9+'[1]9'!G9+'[1]10'!G9)/10</f>
        <v>0</v>
      </c>
      <c r="H9">
        <f t="shared" si="0"/>
        <v>14.3</v>
      </c>
      <c r="L9" s="10" t="s">
        <v>43</v>
      </c>
      <c r="M9" s="11">
        <v>1.4285714285714286</v>
      </c>
      <c r="N9" s="11">
        <v>2</v>
      </c>
      <c r="O9" s="11">
        <v>3.1428571428571428</v>
      </c>
      <c r="P9" s="11">
        <v>3.1428571428571428</v>
      </c>
      <c r="Q9" s="11">
        <v>2</v>
      </c>
      <c r="R9" s="11">
        <v>0</v>
      </c>
      <c r="S9" s="11">
        <v>3.4285714285714284</v>
      </c>
      <c r="T9" s="11">
        <v>2.4285714285714284</v>
      </c>
      <c r="U9" s="11">
        <f t="shared" si="1"/>
        <v>17.571428571428569</v>
      </c>
    </row>
    <row r="10" spans="1:21" x14ac:dyDescent="0.3">
      <c r="A10" t="s">
        <v>17</v>
      </c>
      <c r="B10">
        <f>SUM(B4:B9)</f>
        <v>12.700000000000001</v>
      </c>
      <c r="C10">
        <f t="shared" ref="C10:G10" si="2">SUM(C4:C9)</f>
        <v>13.7</v>
      </c>
      <c r="D10">
        <f t="shared" si="2"/>
        <v>14.2</v>
      </c>
      <c r="E10">
        <f t="shared" si="2"/>
        <v>14.8</v>
      </c>
      <c r="F10">
        <f t="shared" si="2"/>
        <v>13.599999999999998</v>
      </c>
      <c r="G10">
        <f t="shared" si="2"/>
        <v>16.5</v>
      </c>
      <c r="H10" s="3">
        <f>MAX(H4:H9,B10:G10)</f>
        <v>16.5</v>
      </c>
      <c r="L10" s="10" t="s">
        <v>44</v>
      </c>
      <c r="M10" s="11">
        <v>2.2857142857142856</v>
      </c>
      <c r="N10" s="11">
        <v>2</v>
      </c>
      <c r="O10" s="11">
        <v>2</v>
      </c>
      <c r="P10" s="11">
        <v>3.4285714285714284</v>
      </c>
      <c r="Q10" s="11">
        <v>1.4285714285714286</v>
      </c>
      <c r="R10" s="11">
        <v>3</v>
      </c>
      <c r="S10" s="11">
        <v>0</v>
      </c>
      <c r="T10" s="11">
        <v>2</v>
      </c>
      <c r="U10" s="11">
        <f t="shared" si="1"/>
        <v>16.142857142857142</v>
      </c>
    </row>
    <row r="11" spans="1:21" x14ac:dyDescent="0.3">
      <c r="L11" s="10" t="s">
        <v>46</v>
      </c>
      <c r="M11" s="11">
        <v>1.8571428571428572</v>
      </c>
      <c r="N11" s="11">
        <v>2.5714285714285716</v>
      </c>
      <c r="O11" s="11">
        <v>2.8571428571428572</v>
      </c>
      <c r="P11" s="11">
        <v>2.8571428571428572</v>
      </c>
      <c r="Q11" s="11">
        <v>2.7142857142857144</v>
      </c>
      <c r="R11" s="11">
        <v>2.4285714285714284</v>
      </c>
      <c r="S11" s="11">
        <v>2.5714285714285716</v>
      </c>
      <c r="T11" s="11">
        <v>0</v>
      </c>
      <c r="U11" s="11">
        <f t="shared" si="1"/>
        <v>17.857142857142858</v>
      </c>
    </row>
    <row r="12" spans="1:21" x14ac:dyDescent="0.3">
      <c r="L12" s="10" t="s">
        <v>48</v>
      </c>
      <c r="M12" s="11">
        <f>SUM(M4:M11)</f>
        <v>11.285714285714286</v>
      </c>
      <c r="N12" s="11">
        <f t="shared" ref="N12:T12" si="3">SUM(N4:N11)</f>
        <v>14.285714285714286</v>
      </c>
      <c r="O12" s="11">
        <f t="shared" si="3"/>
        <v>18</v>
      </c>
      <c r="P12" s="11">
        <f t="shared" si="3"/>
        <v>21.142857142857142</v>
      </c>
      <c r="Q12" s="11">
        <f t="shared" si="3"/>
        <v>13.571428571428573</v>
      </c>
      <c r="R12" s="11">
        <f t="shared" si="3"/>
        <v>16.714285714285712</v>
      </c>
      <c r="S12" s="11">
        <f t="shared" si="3"/>
        <v>19.142857142857142</v>
      </c>
      <c r="T12" s="11">
        <f t="shared" si="3"/>
        <v>20.857142857142854</v>
      </c>
      <c r="U12" s="12">
        <f>MAX(U4:U11,M12:T12)</f>
        <v>21.142857142857142</v>
      </c>
    </row>
    <row r="13" spans="1:21" x14ac:dyDescent="0.3">
      <c r="A13" s="4" t="s">
        <v>18</v>
      </c>
      <c r="B13" t="s">
        <v>19</v>
      </c>
      <c r="C13" t="s">
        <v>20</v>
      </c>
      <c r="D13" t="s">
        <v>21</v>
      </c>
      <c r="E13" t="s">
        <v>22</v>
      </c>
      <c r="F13" t="s">
        <v>23</v>
      </c>
      <c r="G13" t="s">
        <v>24</v>
      </c>
    </row>
    <row r="14" spans="1:21" x14ac:dyDescent="0.3">
      <c r="A14" t="s">
        <v>19</v>
      </c>
      <c r="B14">
        <f>B4/$H$10</f>
        <v>0</v>
      </c>
      <c r="C14">
        <f t="shared" ref="C14:G14" si="4">C4/$H$10</f>
        <v>0.23636363636363636</v>
      </c>
      <c r="D14">
        <f t="shared" si="4"/>
        <v>0.17575757575757575</v>
      </c>
      <c r="E14">
        <f t="shared" si="4"/>
        <v>0.16969696969696968</v>
      </c>
      <c r="F14">
        <f t="shared" si="4"/>
        <v>0.15151515151515152</v>
      </c>
      <c r="G14">
        <f t="shared" si="4"/>
        <v>0.19999999999999998</v>
      </c>
      <c r="L14" s="4" t="s">
        <v>18</v>
      </c>
      <c r="M14" s="11" t="s">
        <v>38</v>
      </c>
      <c r="N14" s="11" t="s">
        <v>39</v>
      </c>
      <c r="O14" s="11" t="s">
        <v>40</v>
      </c>
      <c r="P14" s="11" t="s">
        <v>41</v>
      </c>
      <c r="Q14" s="11" t="s">
        <v>42</v>
      </c>
      <c r="R14" s="11" t="s">
        <v>43</v>
      </c>
      <c r="S14" s="11" t="s">
        <v>44</v>
      </c>
      <c r="T14" s="11" t="s">
        <v>45</v>
      </c>
    </row>
    <row r="15" spans="1:21" x14ac:dyDescent="0.3">
      <c r="A15" t="s">
        <v>20</v>
      </c>
      <c r="B15">
        <f t="shared" ref="B15:G19" si="5">B5/$H$10</f>
        <v>0.16363636363636364</v>
      </c>
      <c r="C15">
        <f t="shared" si="5"/>
        <v>0</v>
      </c>
      <c r="D15">
        <f t="shared" si="5"/>
        <v>0.19393939393939394</v>
      </c>
      <c r="E15">
        <f t="shared" si="5"/>
        <v>0.16363636363636364</v>
      </c>
      <c r="F15">
        <f t="shared" si="5"/>
        <v>0.12727272727272729</v>
      </c>
      <c r="G15">
        <f t="shared" si="5"/>
        <v>0.2181818181818182</v>
      </c>
      <c r="L15" s="10" t="s">
        <v>38</v>
      </c>
      <c r="M15" s="11">
        <f>M4/$U$12</f>
        <v>0</v>
      </c>
      <c r="N15" s="11">
        <f t="shared" ref="N15:T15" si="6">N4/$U$12</f>
        <v>8.1081081081081072E-2</v>
      </c>
      <c r="O15" s="11">
        <f t="shared" si="6"/>
        <v>6.0810810810810814E-2</v>
      </c>
      <c r="P15" s="11">
        <f t="shared" si="6"/>
        <v>0.1283783783783784</v>
      </c>
      <c r="Q15" s="11">
        <f t="shared" si="6"/>
        <v>8.1081081081081072E-2</v>
      </c>
      <c r="R15" s="11">
        <f t="shared" si="6"/>
        <v>6.0810810810810814E-2</v>
      </c>
      <c r="S15" s="11">
        <f t="shared" si="6"/>
        <v>0.12162162162162163</v>
      </c>
      <c r="T15" s="11">
        <f t="shared" si="6"/>
        <v>0.13513513513513514</v>
      </c>
    </row>
    <row r="16" spans="1:21" x14ac:dyDescent="0.3">
      <c r="A16" t="s">
        <v>21</v>
      </c>
      <c r="B16">
        <f t="shared" si="5"/>
        <v>0.13939393939393938</v>
      </c>
      <c r="C16">
        <f t="shared" si="5"/>
        <v>0.15757575757575759</v>
      </c>
      <c r="D16">
        <f t="shared" si="5"/>
        <v>0</v>
      </c>
      <c r="E16">
        <f t="shared" si="5"/>
        <v>0.16363636363636364</v>
      </c>
      <c r="F16">
        <f t="shared" si="5"/>
        <v>0.1878787878787879</v>
      </c>
      <c r="G16">
        <f t="shared" si="5"/>
        <v>0.19999999999999998</v>
      </c>
      <c r="L16" s="10" t="s">
        <v>39</v>
      </c>
      <c r="M16" s="11">
        <f t="shared" ref="M16:T16" si="7">M5/$U$12</f>
        <v>8.1081081081081072E-2</v>
      </c>
      <c r="N16" s="11">
        <f t="shared" si="7"/>
        <v>0</v>
      </c>
      <c r="O16" s="11">
        <f t="shared" si="7"/>
        <v>0.1081081081081081</v>
      </c>
      <c r="P16" s="11">
        <f t="shared" si="7"/>
        <v>0.16216216216216214</v>
      </c>
      <c r="Q16" s="11">
        <f t="shared" si="7"/>
        <v>7.4324324324324328E-2</v>
      </c>
      <c r="R16" s="11">
        <f t="shared" si="7"/>
        <v>6.7567567567567571E-2</v>
      </c>
      <c r="S16" s="11">
        <f t="shared" si="7"/>
        <v>0.12162162162162163</v>
      </c>
      <c r="T16" s="11">
        <f t="shared" si="7"/>
        <v>0.14189189189189189</v>
      </c>
    </row>
    <row r="17" spans="1:20" x14ac:dyDescent="0.3">
      <c r="A17" t="s">
        <v>22</v>
      </c>
      <c r="B17">
        <f t="shared" si="5"/>
        <v>0.17575757575757575</v>
      </c>
      <c r="C17">
        <f t="shared" si="5"/>
        <v>0.12727272727272729</v>
      </c>
      <c r="D17">
        <f t="shared" si="5"/>
        <v>0.14545454545454545</v>
      </c>
      <c r="E17">
        <f t="shared" si="5"/>
        <v>1.8181818181818181E-2</v>
      </c>
      <c r="F17">
        <f t="shared" si="5"/>
        <v>0.16363636363636364</v>
      </c>
      <c r="G17">
        <f t="shared" si="5"/>
        <v>0.19999999999999998</v>
      </c>
      <c r="L17" s="10" t="s">
        <v>40</v>
      </c>
      <c r="M17" s="11">
        <f t="shared" ref="M17:T17" si="8">M6/$U$12</f>
        <v>3.3783783783783786E-2</v>
      </c>
      <c r="N17" s="11">
        <f t="shared" si="8"/>
        <v>8.7837837837837843E-2</v>
      </c>
      <c r="O17" s="11">
        <f t="shared" si="8"/>
        <v>0</v>
      </c>
      <c r="P17" s="11">
        <f t="shared" si="8"/>
        <v>0.17567567567567569</v>
      </c>
      <c r="Q17" s="11">
        <f t="shared" si="8"/>
        <v>0.12162162162162163</v>
      </c>
      <c r="R17" s="11">
        <f t="shared" si="8"/>
        <v>0.16216216216216214</v>
      </c>
      <c r="S17" s="11">
        <f t="shared" si="8"/>
        <v>0.13513513513513514</v>
      </c>
      <c r="T17" s="11">
        <f t="shared" si="8"/>
        <v>0.16891891891891894</v>
      </c>
    </row>
    <row r="18" spans="1:20" x14ac:dyDescent="0.3">
      <c r="A18" t="s">
        <v>23</v>
      </c>
      <c r="B18">
        <f t="shared" si="5"/>
        <v>0.14545454545454545</v>
      </c>
      <c r="C18">
        <f t="shared" si="5"/>
        <v>0.12727272727272729</v>
      </c>
      <c r="D18">
        <f t="shared" si="5"/>
        <v>0.18181818181818182</v>
      </c>
      <c r="E18">
        <f t="shared" si="5"/>
        <v>0.19999999999999998</v>
      </c>
      <c r="F18">
        <f t="shared" si="5"/>
        <v>0</v>
      </c>
      <c r="G18">
        <f t="shared" si="5"/>
        <v>0.18181818181818182</v>
      </c>
      <c r="L18" s="10" t="s">
        <v>41</v>
      </c>
      <c r="M18" s="11">
        <f t="shared" ref="M18:T18" si="9">M7/$U$12</f>
        <v>9.45945945945946E-2</v>
      </c>
      <c r="N18" s="11">
        <f t="shared" si="9"/>
        <v>0.1283783783783784</v>
      </c>
      <c r="O18" s="11">
        <f t="shared" si="9"/>
        <v>0.17567567567567569</v>
      </c>
      <c r="P18" s="11">
        <f t="shared" si="9"/>
        <v>0</v>
      </c>
      <c r="Q18" s="11">
        <f t="shared" si="9"/>
        <v>7.4324324324324328E-2</v>
      </c>
      <c r="R18" s="11">
        <f t="shared" si="9"/>
        <v>0.14189189189189189</v>
      </c>
      <c r="S18" s="11">
        <f t="shared" si="9"/>
        <v>0.14864864864864866</v>
      </c>
      <c r="T18" s="11">
        <f t="shared" si="9"/>
        <v>0.16891891891891894</v>
      </c>
    </row>
    <row r="19" spans="1:20" x14ac:dyDescent="0.3">
      <c r="A19" t="s">
        <v>24</v>
      </c>
      <c r="B19">
        <f t="shared" si="5"/>
        <v>0.14545454545454545</v>
      </c>
      <c r="C19">
        <f t="shared" si="5"/>
        <v>0.18181818181818182</v>
      </c>
      <c r="D19">
        <f t="shared" si="5"/>
        <v>0.16363636363636364</v>
      </c>
      <c r="E19">
        <f t="shared" si="5"/>
        <v>0.18181818181818182</v>
      </c>
      <c r="F19">
        <f t="shared" si="5"/>
        <v>0.19393939393939394</v>
      </c>
      <c r="G19">
        <f t="shared" si="5"/>
        <v>0</v>
      </c>
      <c r="L19" s="10" t="s">
        <v>42</v>
      </c>
      <c r="M19" s="11">
        <f t="shared" ref="M19:T19" si="10">M8/$U$12</f>
        <v>6.0810810810810814E-2</v>
      </c>
      <c r="N19" s="11">
        <f t="shared" si="10"/>
        <v>6.7567567567567571E-2</v>
      </c>
      <c r="O19" s="11">
        <f t="shared" si="10"/>
        <v>0.1283783783783784</v>
      </c>
      <c r="P19" s="11">
        <f t="shared" si="10"/>
        <v>8.7837837837837843E-2</v>
      </c>
      <c r="Q19" s="11">
        <f t="shared" si="10"/>
        <v>0</v>
      </c>
      <c r="R19" s="11">
        <f t="shared" si="10"/>
        <v>0.10135135135135136</v>
      </c>
      <c r="S19" s="11">
        <f t="shared" si="10"/>
        <v>9.45945945945946E-2</v>
      </c>
      <c r="T19" s="11">
        <f t="shared" si="10"/>
        <v>0.16216216216216214</v>
      </c>
    </row>
    <row r="20" spans="1:20" x14ac:dyDescent="0.3">
      <c r="L20" s="10" t="s">
        <v>43</v>
      </c>
      <c r="M20" s="11">
        <f t="shared" ref="M20:T20" si="11">M9/$U$12</f>
        <v>6.7567567567567571E-2</v>
      </c>
      <c r="N20" s="11">
        <f t="shared" si="11"/>
        <v>9.45945945945946E-2</v>
      </c>
      <c r="O20" s="11">
        <f t="shared" si="11"/>
        <v>0.14864864864864866</v>
      </c>
      <c r="P20" s="11">
        <f t="shared" si="11"/>
        <v>0.14864864864864866</v>
      </c>
      <c r="Q20" s="11">
        <f t="shared" si="11"/>
        <v>9.45945945945946E-2</v>
      </c>
      <c r="R20" s="11">
        <f t="shared" si="11"/>
        <v>0</v>
      </c>
      <c r="S20" s="11">
        <f t="shared" si="11"/>
        <v>0.16216216216216214</v>
      </c>
      <c r="T20" s="11">
        <f t="shared" si="11"/>
        <v>0.11486486486486486</v>
      </c>
    </row>
    <row r="21" spans="1:20" x14ac:dyDescent="0.3">
      <c r="L21" s="10" t="s">
        <v>44</v>
      </c>
      <c r="M21" s="11">
        <f t="shared" ref="M21:T21" si="12">M10/$U$12</f>
        <v>0.1081081081081081</v>
      </c>
      <c r="N21" s="11">
        <f t="shared" si="12"/>
        <v>9.45945945945946E-2</v>
      </c>
      <c r="O21" s="11">
        <f t="shared" si="12"/>
        <v>9.45945945945946E-2</v>
      </c>
      <c r="P21" s="11">
        <f t="shared" si="12"/>
        <v>0.16216216216216214</v>
      </c>
      <c r="Q21" s="11">
        <f t="shared" si="12"/>
        <v>6.7567567567567571E-2</v>
      </c>
      <c r="R21" s="11">
        <f t="shared" si="12"/>
        <v>0.14189189189189189</v>
      </c>
      <c r="S21" s="11">
        <f t="shared" si="12"/>
        <v>0</v>
      </c>
      <c r="T21" s="11">
        <f t="shared" si="12"/>
        <v>9.45945945945946E-2</v>
      </c>
    </row>
    <row r="22" spans="1:20" x14ac:dyDescent="0.3">
      <c r="A22" s="4" t="s">
        <v>25</v>
      </c>
      <c r="B22" t="s">
        <v>19</v>
      </c>
      <c r="C22" t="s">
        <v>20</v>
      </c>
      <c r="D22" t="s">
        <v>21</v>
      </c>
      <c r="E22" t="s">
        <v>22</v>
      </c>
      <c r="F22" t="s">
        <v>23</v>
      </c>
      <c r="G22" t="s">
        <v>24</v>
      </c>
      <c r="L22" s="10" t="s">
        <v>46</v>
      </c>
      <c r="M22" s="11">
        <f t="shared" ref="M22:T22" si="13">M11/$U$12</f>
        <v>8.7837837837837843E-2</v>
      </c>
      <c r="N22" s="11">
        <f t="shared" si="13"/>
        <v>0.12162162162162163</v>
      </c>
      <c r="O22" s="11">
        <f t="shared" si="13"/>
        <v>0.13513513513513514</v>
      </c>
      <c r="P22" s="11">
        <f t="shared" si="13"/>
        <v>0.13513513513513514</v>
      </c>
      <c r="Q22" s="11">
        <f t="shared" si="13"/>
        <v>0.1283783783783784</v>
      </c>
      <c r="R22" s="11">
        <f t="shared" si="13"/>
        <v>0.11486486486486486</v>
      </c>
      <c r="S22" s="11">
        <f t="shared" si="13"/>
        <v>0.12162162162162163</v>
      </c>
      <c r="T22" s="11">
        <f t="shared" si="13"/>
        <v>0</v>
      </c>
    </row>
    <row r="23" spans="1:20" x14ac:dyDescent="0.3">
      <c r="A23" t="s">
        <v>19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20" x14ac:dyDescent="0.3">
      <c r="A24" t="s">
        <v>20</v>
      </c>
      <c r="B24">
        <v>0</v>
      </c>
      <c r="C24">
        <v>1</v>
      </c>
      <c r="D24">
        <v>0</v>
      </c>
      <c r="E24">
        <v>0</v>
      </c>
      <c r="F24">
        <v>0</v>
      </c>
      <c r="G24">
        <v>0</v>
      </c>
      <c r="L24" s="4" t="s">
        <v>49</v>
      </c>
      <c r="M24" s="11" t="s">
        <v>38</v>
      </c>
      <c r="N24" s="11" t="s">
        <v>39</v>
      </c>
      <c r="O24" s="11" t="s">
        <v>40</v>
      </c>
      <c r="P24" s="11" t="s">
        <v>41</v>
      </c>
      <c r="Q24" s="11" t="s">
        <v>42</v>
      </c>
      <c r="R24" s="11" t="s">
        <v>43</v>
      </c>
      <c r="S24" s="11" t="s">
        <v>44</v>
      </c>
      <c r="T24" s="11" t="s">
        <v>45</v>
      </c>
    </row>
    <row r="25" spans="1:20" x14ac:dyDescent="0.3">
      <c r="A25" t="s">
        <v>21</v>
      </c>
      <c r="B25">
        <v>0</v>
      </c>
      <c r="C25">
        <v>0</v>
      </c>
      <c r="D25">
        <v>1</v>
      </c>
      <c r="E25">
        <v>0</v>
      </c>
      <c r="F25">
        <v>0</v>
      </c>
      <c r="G25">
        <v>0</v>
      </c>
      <c r="L25" s="10" t="s">
        <v>38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 x14ac:dyDescent="0.3">
      <c r="A26" t="s">
        <v>22</v>
      </c>
      <c r="B26">
        <v>0</v>
      </c>
      <c r="C26">
        <v>0</v>
      </c>
      <c r="D26">
        <v>0</v>
      </c>
      <c r="E26">
        <v>1</v>
      </c>
      <c r="F26">
        <v>0</v>
      </c>
      <c r="G26">
        <v>0</v>
      </c>
      <c r="L26" s="10" t="s">
        <v>39</v>
      </c>
      <c r="M26" s="10">
        <v>0</v>
      </c>
      <c r="N26" s="10">
        <v>1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 x14ac:dyDescent="0.3">
      <c r="A27" t="s">
        <v>23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L27" s="10" t="s">
        <v>40</v>
      </c>
      <c r="M27" s="10">
        <v>0</v>
      </c>
      <c r="N27" s="10">
        <v>0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</row>
    <row r="28" spans="1:20" x14ac:dyDescent="0.3">
      <c r="A28" t="s">
        <v>24</v>
      </c>
      <c r="B28">
        <v>0</v>
      </c>
      <c r="C28">
        <v>0</v>
      </c>
      <c r="D28">
        <v>0</v>
      </c>
      <c r="E28">
        <v>0</v>
      </c>
      <c r="F28">
        <v>0</v>
      </c>
      <c r="G28">
        <v>1</v>
      </c>
      <c r="L28" s="10" t="s">
        <v>41</v>
      </c>
      <c r="M28" s="10">
        <v>0</v>
      </c>
      <c r="N28" s="10">
        <v>0</v>
      </c>
      <c r="O28" s="10">
        <v>0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</row>
    <row r="29" spans="1:20" x14ac:dyDescent="0.3">
      <c r="L29" s="10" t="s">
        <v>42</v>
      </c>
      <c r="M29" s="10">
        <v>0</v>
      </c>
      <c r="N29" s="10">
        <v>0</v>
      </c>
      <c r="O29" s="10">
        <v>0</v>
      </c>
      <c r="P29" s="10">
        <v>0</v>
      </c>
      <c r="Q29" s="10">
        <v>1</v>
      </c>
      <c r="R29" s="14">
        <v>0</v>
      </c>
      <c r="S29" s="14">
        <v>0</v>
      </c>
      <c r="T29" s="14">
        <v>0</v>
      </c>
    </row>
    <row r="30" spans="1:20" x14ac:dyDescent="0.3">
      <c r="L30" s="10" t="s">
        <v>43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4">
        <v>1</v>
      </c>
      <c r="S30" s="14">
        <v>0</v>
      </c>
      <c r="T30" s="14">
        <v>0</v>
      </c>
    </row>
    <row r="31" spans="1:20" x14ac:dyDescent="0.3">
      <c r="A31" s="4" t="s">
        <v>26</v>
      </c>
      <c r="B31" t="s">
        <v>19</v>
      </c>
      <c r="C31" t="s">
        <v>20</v>
      </c>
      <c r="D31" t="s">
        <v>21</v>
      </c>
      <c r="E31" t="s">
        <v>22</v>
      </c>
      <c r="F31" t="s">
        <v>23</v>
      </c>
      <c r="G31" t="s">
        <v>24</v>
      </c>
      <c r="L31" s="10" t="s">
        <v>44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4">
        <v>0</v>
      </c>
      <c r="S31" s="14">
        <v>1</v>
      </c>
      <c r="T31" s="14">
        <v>0</v>
      </c>
    </row>
    <row r="32" spans="1:20" x14ac:dyDescent="0.3">
      <c r="A32" t="s">
        <v>19</v>
      </c>
      <c r="B32">
        <f>B23-B14</f>
        <v>1</v>
      </c>
      <c r="C32">
        <f t="shared" ref="C32:G32" si="14">C23-C14</f>
        <v>-0.23636363636363636</v>
      </c>
      <c r="D32">
        <f t="shared" si="14"/>
        <v>-0.17575757575757575</v>
      </c>
      <c r="E32">
        <f t="shared" si="14"/>
        <v>-0.16969696969696968</v>
      </c>
      <c r="F32">
        <f t="shared" si="14"/>
        <v>-0.15151515151515152</v>
      </c>
      <c r="G32">
        <f t="shared" si="14"/>
        <v>-0.19999999999999998</v>
      </c>
      <c r="L32" s="10" t="s">
        <v>46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4">
        <v>0</v>
      </c>
      <c r="S32" s="14">
        <v>0</v>
      </c>
      <c r="T32" s="14">
        <v>1</v>
      </c>
    </row>
    <row r="33" spans="1:23" x14ac:dyDescent="0.3">
      <c r="A33" t="s">
        <v>20</v>
      </c>
      <c r="B33">
        <f t="shared" ref="B33:G37" si="15">B24-B15</f>
        <v>-0.16363636363636364</v>
      </c>
      <c r="C33">
        <f t="shared" si="15"/>
        <v>1</v>
      </c>
      <c r="D33">
        <f t="shared" si="15"/>
        <v>-0.19393939393939394</v>
      </c>
      <c r="E33">
        <f t="shared" si="15"/>
        <v>-0.16363636363636364</v>
      </c>
      <c r="F33">
        <f t="shared" si="15"/>
        <v>-0.12727272727272729</v>
      </c>
      <c r="G33">
        <f t="shared" si="15"/>
        <v>-0.2181818181818182</v>
      </c>
      <c r="R33" s="13"/>
      <c r="S33" s="13"/>
      <c r="T33" s="13"/>
    </row>
    <row r="34" spans="1:23" x14ac:dyDescent="0.3">
      <c r="A34" t="s">
        <v>21</v>
      </c>
      <c r="B34">
        <f t="shared" si="15"/>
        <v>-0.13939393939393938</v>
      </c>
      <c r="C34">
        <f t="shared" si="15"/>
        <v>-0.15757575757575759</v>
      </c>
      <c r="D34">
        <f t="shared" si="15"/>
        <v>1</v>
      </c>
      <c r="E34">
        <f t="shared" si="15"/>
        <v>-0.16363636363636364</v>
      </c>
      <c r="F34">
        <f t="shared" si="15"/>
        <v>-0.1878787878787879</v>
      </c>
      <c r="G34">
        <f t="shared" si="15"/>
        <v>-0.19999999999999998</v>
      </c>
      <c r="L34" s="4" t="s">
        <v>50</v>
      </c>
      <c r="M34" s="11" t="s">
        <v>38</v>
      </c>
      <c r="N34" s="11" t="s">
        <v>39</v>
      </c>
      <c r="O34" s="11" t="s">
        <v>40</v>
      </c>
      <c r="P34" s="11" t="s">
        <v>41</v>
      </c>
      <c r="Q34" s="11" t="s">
        <v>42</v>
      </c>
      <c r="R34" s="11" t="s">
        <v>43</v>
      </c>
      <c r="S34" s="11" t="s">
        <v>44</v>
      </c>
      <c r="T34" s="11" t="s">
        <v>45</v>
      </c>
    </row>
    <row r="35" spans="1:23" x14ac:dyDescent="0.3">
      <c r="A35" t="s">
        <v>22</v>
      </c>
      <c r="B35">
        <f t="shared" si="15"/>
        <v>-0.17575757575757575</v>
      </c>
      <c r="C35">
        <f t="shared" si="15"/>
        <v>-0.12727272727272729</v>
      </c>
      <c r="D35">
        <f t="shared" si="15"/>
        <v>-0.14545454545454545</v>
      </c>
      <c r="E35">
        <f t="shared" si="15"/>
        <v>0.98181818181818181</v>
      </c>
      <c r="F35">
        <f t="shared" si="15"/>
        <v>-0.16363636363636364</v>
      </c>
      <c r="G35">
        <f t="shared" si="15"/>
        <v>-0.19999999999999998</v>
      </c>
      <c r="L35" s="10" t="s">
        <v>38</v>
      </c>
      <c r="M35" s="11">
        <f>M25-M15</f>
        <v>1</v>
      </c>
      <c r="N35" s="11">
        <f t="shared" ref="N35:T35" si="16">N25-N15</f>
        <v>-8.1081081081081072E-2</v>
      </c>
      <c r="O35" s="11">
        <f t="shared" si="16"/>
        <v>-6.0810810810810814E-2</v>
      </c>
      <c r="P35" s="11">
        <f t="shared" si="16"/>
        <v>-0.1283783783783784</v>
      </c>
      <c r="Q35" s="11">
        <f t="shared" si="16"/>
        <v>-8.1081081081081072E-2</v>
      </c>
      <c r="R35" s="11">
        <f t="shared" si="16"/>
        <v>-6.0810810810810814E-2</v>
      </c>
      <c r="S35" s="11">
        <f t="shared" si="16"/>
        <v>-0.12162162162162163</v>
      </c>
      <c r="T35" s="11">
        <f t="shared" si="16"/>
        <v>-0.13513513513513514</v>
      </c>
    </row>
    <row r="36" spans="1:23" x14ac:dyDescent="0.3">
      <c r="A36" t="s">
        <v>23</v>
      </c>
      <c r="B36">
        <f t="shared" si="15"/>
        <v>-0.14545454545454545</v>
      </c>
      <c r="C36">
        <f t="shared" si="15"/>
        <v>-0.12727272727272729</v>
      </c>
      <c r="D36">
        <f t="shared" si="15"/>
        <v>-0.18181818181818182</v>
      </c>
      <c r="E36">
        <f t="shared" si="15"/>
        <v>-0.19999999999999998</v>
      </c>
      <c r="F36">
        <f t="shared" si="15"/>
        <v>1</v>
      </c>
      <c r="G36">
        <f t="shared" si="15"/>
        <v>-0.18181818181818182</v>
      </c>
      <c r="L36" s="10" t="s">
        <v>39</v>
      </c>
      <c r="M36" s="11">
        <f t="shared" ref="M36:T36" si="17">M26-M16</f>
        <v>-8.1081081081081072E-2</v>
      </c>
      <c r="N36" s="11">
        <f t="shared" si="17"/>
        <v>1</v>
      </c>
      <c r="O36" s="11">
        <f t="shared" si="17"/>
        <v>-0.1081081081081081</v>
      </c>
      <c r="P36" s="11">
        <f t="shared" si="17"/>
        <v>-0.16216216216216214</v>
      </c>
      <c r="Q36" s="11">
        <f t="shared" si="17"/>
        <v>-7.4324324324324328E-2</v>
      </c>
      <c r="R36" s="11">
        <f t="shared" si="17"/>
        <v>-6.7567567567567571E-2</v>
      </c>
      <c r="S36" s="11">
        <f t="shared" si="17"/>
        <v>-0.12162162162162163</v>
      </c>
      <c r="T36" s="11">
        <f t="shared" si="17"/>
        <v>-0.14189189189189189</v>
      </c>
    </row>
    <row r="37" spans="1:23" x14ac:dyDescent="0.3">
      <c r="A37" t="s">
        <v>24</v>
      </c>
      <c r="B37">
        <f t="shared" si="15"/>
        <v>-0.14545454545454545</v>
      </c>
      <c r="C37">
        <f t="shared" si="15"/>
        <v>-0.18181818181818182</v>
      </c>
      <c r="D37">
        <f t="shared" si="15"/>
        <v>-0.16363636363636364</v>
      </c>
      <c r="E37">
        <f t="shared" si="15"/>
        <v>-0.18181818181818182</v>
      </c>
      <c r="F37">
        <f t="shared" si="15"/>
        <v>-0.19393939393939394</v>
      </c>
      <c r="G37">
        <f t="shared" si="15"/>
        <v>1</v>
      </c>
      <c r="L37" s="10" t="s">
        <v>40</v>
      </c>
      <c r="M37" s="11">
        <f t="shared" ref="M37:T37" si="18">M27-M17</f>
        <v>-3.3783783783783786E-2</v>
      </c>
      <c r="N37" s="11">
        <f t="shared" si="18"/>
        <v>-8.7837837837837843E-2</v>
      </c>
      <c r="O37" s="11">
        <f t="shared" si="18"/>
        <v>1</v>
      </c>
      <c r="P37" s="11">
        <f t="shared" si="18"/>
        <v>-0.17567567567567569</v>
      </c>
      <c r="Q37" s="11">
        <f t="shared" si="18"/>
        <v>-0.12162162162162163</v>
      </c>
      <c r="R37" s="11">
        <f t="shared" si="18"/>
        <v>-0.16216216216216214</v>
      </c>
      <c r="S37" s="11">
        <f t="shared" si="18"/>
        <v>-0.13513513513513514</v>
      </c>
      <c r="T37" s="11">
        <f t="shared" si="18"/>
        <v>-0.16891891891891894</v>
      </c>
    </row>
    <row r="38" spans="1:23" x14ac:dyDescent="0.3">
      <c r="L38" s="10" t="s">
        <v>41</v>
      </c>
      <c r="M38" s="11">
        <f t="shared" ref="M38:T38" si="19">M28-M18</f>
        <v>-9.45945945945946E-2</v>
      </c>
      <c r="N38" s="11">
        <f t="shared" si="19"/>
        <v>-0.1283783783783784</v>
      </c>
      <c r="O38" s="11">
        <f t="shared" si="19"/>
        <v>-0.17567567567567569</v>
      </c>
      <c r="P38" s="11">
        <f t="shared" si="19"/>
        <v>1</v>
      </c>
      <c r="Q38" s="11">
        <f t="shared" si="19"/>
        <v>-7.4324324324324328E-2</v>
      </c>
      <c r="R38" s="11">
        <f t="shared" si="19"/>
        <v>-0.14189189189189189</v>
      </c>
      <c r="S38" s="11">
        <f t="shared" si="19"/>
        <v>-0.14864864864864866</v>
      </c>
      <c r="T38" s="11">
        <f t="shared" si="19"/>
        <v>-0.16891891891891894</v>
      </c>
    </row>
    <row r="39" spans="1:23" x14ac:dyDescent="0.3">
      <c r="L39" s="10" t="s">
        <v>42</v>
      </c>
      <c r="M39" s="11">
        <f t="shared" ref="M39:T39" si="20">M29-M19</f>
        <v>-6.0810810810810814E-2</v>
      </c>
      <c r="N39" s="11">
        <f t="shared" si="20"/>
        <v>-6.7567567567567571E-2</v>
      </c>
      <c r="O39" s="11">
        <f t="shared" si="20"/>
        <v>-0.1283783783783784</v>
      </c>
      <c r="P39" s="11">
        <f t="shared" si="20"/>
        <v>-8.7837837837837843E-2</v>
      </c>
      <c r="Q39" s="11">
        <f t="shared" si="20"/>
        <v>1</v>
      </c>
      <c r="R39" s="11">
        <f t="shared" si="20"/>
        <v>-0.10135135135135136</v>
      </c>
      <c r="S39" s="11">
        <f t="shared" si="20"/>
        <v>-9.45945945945946E-2</v>
      </c>
      <c r="T39" s="11">
        <f t="shared" si="20"/>
        <v>-0.16216216216216214</v>
      </c>
    </row>
    <row r="40" spans="1:23" x14ac:dyDescent="0.3">
      <c r="A40" s="5" t="s">
        <v>27</v>
      </c>
      <c r="B40" t="s">
        <v>19</v>
      </c>
      <c r="C40" t="s">
        <v>20</v>
      </c>
      <c r="D40" t="s">
        <v>21</v>
      </c>
      <c r="E40" t="s">
        <v>22</v>
      </c>
      <c r="F40" t="s">
        <v>23</v>
      </c>
      <c r="G40" t="s">
        <v>24</v>
      </c>
      <c r="H40" s="6"/>
      <c r="I40" s="6"/>
      <c r="J40" s="6"/>
      <c r="L40" s="10" t="s">
        <v>43</v>
      </c>
      <c r="M40" s="11">
        <f t="shared" ref="M40:T40" si="21">M30-M20</f>
        <v>-6.7567567567567571E-2</v>
      </c>
      <c r="N40" s="11">
        <f t="shared" si="21"/>
        <v>-9.45945945945946E-2</v>
      </c>
      <c r="O40" s="11">
        <f t="shared" si="21"/>
        <v>-0.14864864864864866</v>
      </c>
      <c r="P40" s="11">
        <f t="shared" si="21"/>
        <v>-0.14864864864864866</v>
      </c>
      <c r="Q40" s="11">
        <f t="shared" si="21"/>
        <v>-9.45945945945946E-2</v>
      </c>
      <c r="R40" s="11">
        <f t="shared" si="21"/>
        <v>1</v>
      </c>
      <c r="S40" s="11">
        <f t="shared" si="21"/>
        <v>-0.16216216216216214</v>
      </c>
      <c r="T40" s="11">
        <f t="shared" si="21"/>
        <v>-0.11486486486486486</v>
      </c>
    </row>
    <row r="41" spans="1:23" x14ac:dyDescent="0.3">
      <c r="A41" t="s">
        <v>19</v>
      </c>
      <c r="B41">
        <f t="array" ref="B41:G46">MINVERSE(B32:G37)</f>
        <v>1.8974812910316203</v>
      </c>
      <c r="C41">
        <v>1.149000085583308</v>
      </c>
      <c r="D41">
        <v>1.1351463951808516</v>
      </c>
      <c r="E41">
        <v>1.1690165147439098</v>
      </c>
      <c r="F41">
        <v>1.0882627976922779</v>
      </c>
      <c r="G41">
        <v>1.2888857311716848</v>
      </c>
      <c r="L41" s="10" t="s">
        <v>44</v>
      </c>
      <c r="M41" s="11">
        <f t="shared" ref="M41:T41" si="22">M31-M21</f>
        <v>-0.1081081081081081</v>
      </c>
      <c r="N41" s="11">
        <f t="shared" si="22"/>
        <v>-9.45945945945946E-2</v>
      </c>
      <c r="O41" s="11">
        <f t="shared" si="22"/>
        <v>-9.45945945945946E-2</v>
      </c>
      <c r="P41" s="11">
        <f t="shared" si="22"/>
        <v>-0.16216216216216214</v>
      </c>
      <c r="Q41" s="11">
        <f t="shared" si="22"/>
        <v>-6.7567567567567571E-2</v>
      </c>
      <c r="R41" s="11">
        <f t="shared" si="22"/>
        <v>-0.14189189189189189</v>
      </c>
      <c r="S41" s="11">
        <f t="shared" si="22"/>
        <v>1</v>
      </c>
      <c r="T41" s="11">
        <f t="shared" si="22"/>
        <v>-9.45945945945946E-2</v>
      </c>
    </row>
    <row r="42" spans="1:23" x14ac:dyDescent="0.3">
      <c r="A42" t="s">
        <v>20</v>
      </c>
      <c r="B42">
        <v>0.98201546758782965</v>
      </c>
      <c r="C42">
        <v>1.8965129348578527</v>
      </c>
      <c r="D42">
        <v>1.0865059811232716</v>
      </c>
      <c r="E42">
        <v>1.1015119388367323</v>
      </c>
      <c r="F42">
        <v>1.0134887897297615</v>
      </c>
      <c r="G42">
        <v>1.2320620068839638</v>
      </c>
      <c r="L42" s="10" t="s">
        <v>46</v>
      </c>
      <c r="M42" s="11">
        <f t="shared" ref="M42:T42" si="23">M32-M22</f>
        <v>-8.7837837837837843E-2</v>
      </c>
      <c r="N42" s="11">
        <f t="shared" si="23"/>
        <v>-0.12162162162162163</v>
      </c>
      <c r="O42" s="11">
        <f t="shared" si="23"/>
        <v>-0.13513513513513514</v>
      </c>
      <c r="P42" s="11">
        <f t="shared" si="23"/>
        <v>-0.13513513513513514</v>
      </c>
      <c r="Q42" s="11">
        <f t="shared" si="23"/>
        <v>-0.1283783783783784</v>
      </c>
      <c r="R42" s="11">
        <f t="shared" si="23"/>
        <v>-0.11486486486486486</v>
      </c>
      <c r="S42" s="11">
        <f t="shared" si="23"/>
        <v>-0.12162162162162163</v>
      </c>
      <c r="T42" s="11">
        <f t="shared" si="23"/>
        <v>1</v>
      </c>
    </row>
    <row r="43" spans="1:23" x14ac:dyDescent="0.3">
      <c r="A43" t="s">
        <v>21</v>
      </c>
      <c r="B43">
        <v>0.94662681021368011</v>
      </c>
      <c r="C43">
        <v>1.0115830530065399</v>
      </c>
      <c r="D43">
        <v>1.9048633518280829</v>
      </c>
      <c r="E43">
        <v>1.0829944600975605</v>
      </c>
      <c r="F43">
        <v>1.0393392984266905</v>
      </c>
      <c r="G43">
        <v>1.1965767357068715</v>
      </c>
    </row>
    <row r="44" spans="1:23" x14ac:dyDescent="0.3">
      <c r="A44" t="s">
        <v>22</v>
      </c>
      <c r="B44">
        <v>0.96096870566538883</v>
      </c>
      <c r="C44">
        <v>0.97719221419828139</v>
      </c>
      <c r="D44">
        <v>1.016997318897062</v>
      </c>
      <c r="E44">
        <v>1.9407496057544074</v>
      </c>
      <c r="F44">
        <v>1.007494264200729</v>
      </c>
      <c r="G44">
        <v>1.1801294753794926</v>
      </c>
      <c r="L44" s="16" t="s">
        <v>27</v>
      </c>
      <c r="M44" s="11" t="s">
        <v>38</v>
      </c>
      <c r="N44" s="11" t="s">
        <v>39</v>
      </c>
      <c r="O44" s="11" t="s">
        <v>40</v>
      </c>
      <c r="P44" s="11" t="s">
        <v>41</v>
      </c>
      <c r="Q44" s="11" t="s">
        <v>42</v>
      </c>
      <c r="R44" s="11" t="s">
        <v>43</v>
      </c>
      <c r="S44" s="11" t="s">
        <v>44</v>
      </c>
      <c r="T44" s="11" t="s">
        <v>45</v>
      </c>
      <c r="V44" s="15" t="s">
        <v>51</v>
      </c>
      <c r="W44" s="3"/>
    </row>
    <row r="45" spans="1:23" x14ac:dyDescent="0.3">
      <c r="A45" t="s">
        <v>23</v>
      </c>
      <c r="B45">
        <v>0.94104804196940972</v>
      </c>
      <c r="C45">
        <v>0.97782609349286775</v>
      </c>
      <c r="D45">
        <v>1.0462571723579317</v>
      </c>
      <c r="E45">
        <v>1.0977042162839326</v>
      </c>
      <c r="F45">
        <v>1.870211076552889</v>
      </c>
      <c r="G45">
        <v>1.1703841386212239</v>
      </c>
      <c r="L45" s="10" t="s">
        <v>38</v>
      </c>
      <c r="M45" s="9">
        <f t="array" ref="M45:T52">MINVERSE(M35:T42)</f>
        <v>1.2588788623551119</v>
      </c>
      <c r="N45" s="9">
        <v>0.39851932859321609</v>
      </c>
      <c r="O45" s="9">
        <v>0.45662737236345552</v>
      </c>
      <c r="P45" s="9">
        <v>0.56424848941251504</v>
      </c>
      <c r="Q45" s="9">
        <v>0.37726637034438981</v>
      </c>
      <c r="R45" s="9">
        <v>0.43405309713903983</v>
      </c>
      <c r="S45" s="9">
        <v>0.52127293363058169</v>
      </c>
      <c r="T45" s="9">
        <v>0.55945605609740701</v>
      </c>
    </row>
    <row r="46" spans="1:23" x14ac:dyDescent="0.3">
      <c r="A46" t="s">
        <v>24</v>
      </c>
      <c r="B46">
        <v>0.96667598424936907</v>
      </c>
      <c r="C46">
        <v>1.0447899027189802</v>
      </c>
      <c r="D46">
        <v>1.0621827424228028</v>
      </c>
      <c r="E46">
        <v>1.1132825941533815</v>
      </c>
      <c r="F46">
        <v>1.0585255410287422</v>
      </c>
      <c r="G46">
        <v>2.0488416140362955</v>
      </c>
      <c r="L46" s="10" t="s">
        <v>39</v>
      </c>
      <c r="M46" s="9">
        <v>0.36656040317354338</v>
      </c>
      <c r="N46" s="9">
        <v>1.3665965313089501</v>
      </c>
      <c r="O46" s="9">
        <v>0.54957160815361938</v>
      </c>
      <c r="P46" s="9">
        <v>0.65239807696375562</v>
      </c>
      <c r="Q46" s="9">
        <v>0.41224753906871248</v>
      </c>
      <c r="R46" s="9">
        <v>0.49164430471684972</v>
      </c>
      <c r="S46" s="9">
        <v>0.5766914525168948</v>
      </c>
      <c r="T46" s="9">
        <v>0.62435507974300863</v>
      </c>
    </row>
    <row r="47" spans="1:23" x14ac:dyDescent="0.3">
      <c r="A47" s="6"/>
      <c r="L47" s="10" t="s">
        <v>40</v>
      </c>
      <c r="M47" s="9">
        <v>0.37222544044497274</v>
      </c>
      <c r="N47" s="9">
        <v>0.50534738055035289</v>
      </c>
      <c r="O47" s="9">
        <v>1.5284755097967155</v>
      </c>
      <c r="P47" s="9">
        <v>0.74316679706382116</v>
      </c>
      <c r="Q47" s="9">
        <v>0.50707517760835352</v>
      </c>
      <c r="R47" s="9">
        <v>0.63878184564071316</v>
      </c>
      <c r="S47" s="9">
        <v>0.66337016012739147</v>
      </c>
      <c r="T47" s="9">
        <v>0.72408202265031352</v>
      </c>
    </row>
    <row r="48" spans="1:23" x14ac:dyDescent="0.3">
      <c r="L48" s="10" t="s">
        <v>41</v>
      </c>
      <c r="M48" s="9">
        <v>0.43476176959593582</v>
      </c>
      <c r="N48" s="9">
        <v>0.55369853803061031</v>
      </c>
      <c r="O48" s="9">
        <v>0.69440628471564825</v>
      </c>
      <c r="P48" s="9">
        <v>1.6186590277906994</v>
      </c>
      <c r="Q48" s="9">
        <v>0.484348410824816</v>
      </c>
      <c r="R48" s="9">
        <v>0.63948178584793847</v>
      </c>
      <c r="S48" s="9">
        <v>0.69488617598035307</v>
      </c>
      <c r="T48" s="9">
        <v>0.74576686612267384</v>
      </c>
    </row>
    <row r="49" spans="1:23" x14ac:dyDescent="0.3">
      <c r="A49" s="7" t="s">
        <v>28</v>
      </c>
      <c r="B49" t="s">
        <v>19</v>
      </c>
      <c r="C49" t="s">
        <v>20</v>
      </c>
      <c r="D49" t="s">
        <v>21</v>
      </c>
      <c r="E49" t="s">
        <v>22</v>
      </c>
      <c r="F49" t="s">
        <v>23</v>
      </c>
      <c r="G49" t="s">
        <v>24</v>
      </c>
      <c r="H49" s="8" t="s">
        <v>30</v>
      </c>
      <c r="L49" s="10" t="s">
        <v>42</v>
      </c>
      <c r="M49" s="9">
        <v>0.32706517600643614</v>
      </c>
      <c r="N49" s="9">
        <v>0.40425205463520714</v>
      </c>
      <c r="O49" s="9">
        <v>0.53582463417605208</v>
      </c>
      <c r="P49" s="9">
        <v>0.55763886300129206</v>
      </c>
      <c r="Q49" s="9">
        <v>1.322844996117515</v>
      </c>
      <c r="R49" s="9">
        <v>0.49115559032540629</v>
      </c>
      <c r="S49" s="9">
        <v>0.52280775951508252</v>
      </c>
      <c r="T49" s="9">
        <v>0.60665147075989945</v>
      </c>
    </row>
    <row r="50" spans="1:23" x14ac:dyDescent="0.3">
      <c r="A50" t="s">
        <v>19</v>
      </c>
      <c r="B50" s="9">
        <f t="array" ref="B50:G55">MMULT(B41:G46,B14:G19)</f>
        <v>0.89748129103162066</v>
      </c>
      <c r="C50" s="9">
        <v>1.149000085583308</v>
      </c>
      <c r="D50" s="9">
        <v>1.1351463951808516</v>
      </c>
      <c r="E50" s="9">
        <v>1.1690165147439098</v>
      </c>
      <c r="F50" s="9">
        <v>1.0882627976922779</v>
      </c>
      <c r="G50" s="9">
        <v>1.2888857311716848</v>
      </c>
      <c r="H50" s="9">
        <f>SUM(B50:G50)</f>
        <v>6.7277928154036521</v>
      </c>
      <c r="L50" s="10" t="s">
        <v>43</v>
      </c>
      <c r="M50" s="9">
        <v>0.3795011661357468</v>
      </c>
      <c r="N50" s="9">
        <v>0.4836976562888079</v>
      </c>
      <c r="O50" s="9">
        <v>0.62214927254517205</v>
      </c>
      <c r="P50" s="9">
        <v>0.68779059418539679</v>
      </c>
      <c r="Q50" s="9">
        <v>0.45922295170493249</v>
      </c>
      <c r="R50" s="9">
        <v>1.4673696738215356</v>
      </c>
      <c r="S50" s="9">
        <v>0.65123347639607443</v>
      </c>
      <c r="T50" s="9">
        <v>0.64581131580049778</v>
      </c>
    </row>
    <row r="51" spans="1:23" x14ac:dyDescent="0.3">
      <c r="A51" t="s">
        <v>20</v>
      </c>
      <c r="B51" s="9">
        <v>0.98201546758782976</v>
      </c>
      <c r="C51" s="9">
        <v>0.89651293485785277</v>
      </c>
      <c r="D51" s="9">
        <v>1.0865059811232713</v>
      </c>
      <c r="E51" s="9">
        <v>1.1015119388367323</v>
      </c>
      <c r="F51" s="9">
        <v>1.0134887897297618</v>
      </c>
      <c r="G51" s="9">
        <v>1.2320620068839638</v>
      </c>
      <c r="H51" s="9">
        <f t="shared" ref="H51:H54" si="24">SUM(B51:G51)</f>
        <v>6.3120971190194117</v>
      </c>
      <c r="L51" s="10" t="s">
        <v>44</v>
      </c>
      <c r="M51" s="9">
        <v>0.39000441124129404</v>
      </c>
      <c r="N51" s="9">
        <v>0.45385280384250204</v>
      </c>
      <c r="O51" s="9">
        <v>0.54104954628466628</v>
      </c>
      <c r="P51" s="9">
        <v>0.65493355177343171</v>
      </c>
      <c r="Q51" s="9">
        <v>0.40712192004504488</v>
      </c>
      <c r="R51" s="9">
        <v>0.55282202362358146</v>
      </c>
      <c r="S51" s="9">
        <v>1.4727681932162473</v>
      </c>
      <c r="T51" s="9">
        <v>0.58796101178838045</v>
      </c>
    </row>
    <row r="52" spans="1:23" x14ac:dyDescent="0.3">
      <c r="A52" t="s">
        <v>21</v>
      </c>
      <c r="B52" s="9">
        <v>0.94662681021368011</v>
      </c>
      <c r="C52" s="9">
        <v>1.0115830530065402</v>
      </c>
      <c r="D52" s="9">
        <v>0.90486335182808297</v>
      </c>
      <c r="E52" s="9">
        <v>1.0829944600975603</v>
      </c>
      <c r="F52" s="9">
        <v>1.0393392984266905</v>
      </c>
      <c r="G52" s="9">
        <v>1.1965767357068715</v>
      </c>
      <c r="H52" s="9">
        <f t="shared" si="24"/>
        <v>6.1819837092794252</v>
      </c>
      <c r="L52" s="10" t="s">
        <v>46</v>
      </c>
      <c r="M52" s="9">
        <v>0.39722360972521409</v>
      </c>
      <c r="N52" s="9">
        <v>0.50698247885835057</v>
      </c>
      <c r="O52" s="9">
        <v>0.6133930959018532</v>
      </c>
      <c r="P52" s="9">
        <v>0.67831955861418103</v>
      </c>
      <c r="Q52" s="9">
        <v>0.48934074292165369</v>
      </c>
      <c r="R52" s="9">
        <v>0.56949728022876445</v>
      </c>
      <c r="S52" s="9">
        <v>0.6205153041356003</v>
      </c>
      <c r="T52" s="9">
        <v>1.547275449090119</v>
      </c>
    </row>
    <row r="53" spans="1:23" x14ac:dyDescent="0.3">
      <c r="A53" t="s">
        <v>22</v>
      </c>
      <c r="B53" s="9">
        <v>0.96096870566538883</v>
      </c>
      <c r="C53" s="9">
        <v>0.97719221419828139</v>
      </c>
      <c r="D53" s="9">
        <v>1.0169973188970618</v>
      </c>
      <c r="E53" s="9">
        <v>0.94074960575440736</v>
      </c>
      <c r="F53" s="9">
        <v>1.0074942642007292</v>
      </c>
      <c r="G53" s="9">
        <v>1.1801294753794929</v>
      </c>
      <c r="H53" s="9">
        <f t="shared" si="24"/>
        <v>6.0835315840953612</v>
      </c>
    </row>
    <row r="54" spans="1:23" x14ac:dyDescent="0.3">
      <c r="A54" t="s">
        <v>23</v>
      </c>
      <c r="B54" s="9">
        <v>0.94104804196940972</v>
      </c>
      <c r="C54" s="9">
        <v>0.97782609349286775</v>
      </c>
      <c r="D54" s="9">
        <v>1.0462571723579317</v>
      </c>
      <c r="E54" s="9">
        <v>1.0977042162839328</v>
      </c>
      <c r="F54" s="9">
        <v>0.8702110765528891</v>
      </c>
      <c r="G54" s="9">
        <v>1.1703841386212239</v>
      </c>
      <c r="H54" s="9">
        <f t="shared" si="24"/>
        <v>6.103430739278255</v>
      </c>
    </row>
    <row r="55" spans="1:23" x14ac:dyDescent="0.3">
      <c r="A55" t="s">
        <v>24</v>
      </c>
      <c r="B55" s="9">
        <v>0.96667598424936907</v>
      </c>
      <c r="C55" s="9">
        <v>1.0447899027189802</v>
      </c>
      <c r="D55" s="9">
        <v>1.0621827424228028</v>
      </c>
      <c r="E55" s="9">
        <v>1.1132825941533817</v>
      </c>
      <c r="F55" s="9">
        <v>1.0585255410287422</v>
      </c>
      <c r="G55" s="9">
        <v>1.0488416140362959</v>
      </c>
      <c r="H55" s="9">
        <f>SUM(B55:G55)</f>
        <v>6.2942983786095716</v>
      </c>
      <c r="L55" s="5" t="s">
        <v>52</v>
      </c>
    </row>
    <row r="56" spans="1:23" x14ac:dyDescent="0.3">
      <c r="A56" t="s">
        <v>31</v>
      </c>
      <c r="B56" s="9">
        <f>SUM(B50:B55)</f>
        <v>5.6948163007172976</v>
      </c>
      <c r="C56" s="9">
        <f t="shared" ref="C56:G56" si="25">SUM(C50:C55)</f>
        <v>6.05690428385783</v>
      </c>
      <c r="D56" s="9">
        <f t="shared" si="25"/>
        <v>6.2519529618100016</v>
      </c>
      <c r="E56" s="9">
        <f t="shared" si="25"/>
        <v>6.5052593298699248</v>
      </c>
      <c r="F56" s="9">
        <f t="shared" si="25"/>
        <v>6.0773217676310907</v>
      </c>
      <c r="G56" s="9">
        <f t="shared" si="25"/>
        <v>7.1168797017995331</v>
      </c>
      <c r="H56" s="9"/>
      <c r="L56" s="19" t="s">
        <v>28</v>
      </c>
      <c r="M56" s="11" t="s">
        <v>38</v>
      </c>
      <c r="N56" s="11" t="s">
        <v>39</v>
      </c>
      <c r="O56" s="11" t="s">
        <v>40</v>
      </c>
      <c r="P56" s="11" t="s">
        <v>41</v>
      </c>
      <c r="Q56" s="11" t="s">
        <v>42</v>
      </c>
      <c r="R56" s="11" t="s">
        <v>43</v>
      </c>
      <c r="S56" s="11" t="s">
        <v>44</v>
      </c>
      <c r="T56" s="11" t="s">
        <v>45</v>
      </c>
      <c r="U56" s="17" t="s">
        <v>53</v>
      </c>
      <c r="V56" s="15" t="s">
        <v>51</v>
      </c>
      <c r="W56" s="3"/>
    </row>
    <row r="57" spans="1:23" x14ac:dyDescent="0.3">
      <c r="B57" s="9">
        <f>AVERAGE(B50:B55)</f>
        <v>0.9491360501195496</v>
      </c>
      <c r="C57" s="9">
        <f t="shared" ref="C57:G57" si="26">AVERAGE(C50:C55)</f>
        <v>1.0094840473096383</v>
      </c>
      <c r="D57" s="9">
        <f t="shared" si="26"/>
        <v>1.0419921603016669</v>
      </c>
      <c r="E57" s="9">
        <f t="shared" si="26"/>
        <v>1.0842098883116542</v>
      </c>
      <c r="F57" s="9">
        <f t="shared" si="26"/>
        <v>1.0128869612718485</v>
      </c>
      <c r="G57" s="9">
        <f t="shared" si="26"/>
        <v>1.1861466169665889</v>
      </c>
      <c r="H57" s="9">
        <f>AVERAGE(B57:G57)</f>
        <v>1.0473092873801577</v>
      </c>
      <c r="L57" s="10" t="s">
        <v>38</v>
      </c>
      <c r="M57" s="9">
        <f t="array" ref="M57:T64">MMULT(M45:T52,M15:T22)</f>
        <v>0.25887886235511209</v>
      </c>
      <c r="N57" s="9">
        <v>0.39851932859321604</v>
      </c>
      <c r="O57" s="9">
        <v>0.45662737236345563</v>
      </c>
      <c r="P57" s="9">
        <v>0.56424848941251482</v>
      </c>
      <c r="Q57" s="9">
        <v>0.37726637034438981</v>
      </c>
      <c r="R57" s="9">
        <v>0.43405309713903989</v>
      </c>
      <c r="S57" s="9">
        <v>0.52127293363058169</v>
      </c>
      <c r="T57" s="9">
        <v>0.5594560560974069</v>
      </c>
      <c r="U57" s="9">
        <f>SUM(M57:T57)</f>
        <v>3.5703225099357168</v>
      </c>
    </row>
    <row r="58" spans="1:23" x14ac:dyDescent="0.3">
      <c r="B58" t="s">
        <v>32</v>
      </c>
      <c r="L58" s="10" t="s">
        <v>39</v>
      </c>
      <c r="M58" s="9">
        <v>0.36656040317354333</v>
      </c>
      <c r="N58" s="9">
        <v>0.36659653130895026</v>
      </c>
      <c r="O58" s="9">
        <v>0.5495716081536195</v>
      </c>
      <c r="P58" s="9">
        <v>0.65239807696375562</v>
      </c>
      <c r="Q58" s="9">
        <v>0.41224753906871242</v>
      </c>
      <c r="R58" s="9">
        <v>0.49164430471684967</v>
      </c>
      <c r="S58" s="9">
        <v>0.57669145251689469</v>
      </c>
      <c r="T58" s="9">
        <v>0.62435507974300852</v>
      </c>
      <c r="U58" s="9">
        <f t="shared" ref="U58:U64" si="27">SUM(M58:T58)</f>
        <v>4.0400649956453334</v>
      </c>
    </row>
    <row r="59" spans="1:23" x14ac:dyDescent="0.3">
      <c r="A59" s="7"/>
      <c r="B59" s="6" t="s">
        <v>29</v>
      </c>
      <c r="C59" s="6" t="s">
        <v>31</v>
      </c>
      <c r="D59" s="6" t="s">
        <v>33</v>
      </c>
      <c r="E59" s="6" t="s">
        <v>34</v>
      </c>
      <c r="F59" s="6" t="s">
        <v>35</v>
      </c>
      <c r="G59" s="6" t="s">
        <v>36</v>
      </c>
      <c r="L59" s="10" t="s">
        <v>40</v>
      </c>
      <c r="M59" s="9">
        <v>0.37222544044497274</v>
      </c>
      <c r="N59" s="9">
        <v>0.50534738055035289</v>
      </c>
      <c r="O59" s="9">
        <v>0.52847550979671554</v>
      </c>
      <c r="P59" s="9">
        <v>0.74316679706382094</v>
      </c>
      <c r="Q59" s="9">
        <v>0.50707517760835352</v>
      </c>
      <c r="R59" s="9">
        <v>0.63878184564071328</v>
      </c>
      <c r="S59" s="9">
        <v>0.66337016012739158</v>
      </c>
      <c r="T59" s="9">
        <v>0.7240820226503133</v>
      </c>
      <c r="U59" s="9">
        <f t="shared" si="27"/>
        <v>4.6825243338826326</v>
      </c>
    </row>
    <row r="60" spans="1:23" x14ac:dyDescent="0.3">
      <c r="A60" t="s">
        <v>19</v>
      </c>
      <c r="B60" s="9">
        <v>6.7277928154036521</v>
      </c>
      <c r="C60" s="9">
        <v>5.6948163007172976</v>
      </c>
      <c r="D60" s="9">
        <f>B60+C60</f>
        <v>12.422609116120949</v>
      </c>
      <c r="E60" s="9">
        <f>B60-C60</f>
        <v>1.0329765146863545</v>
      </c>
      <c r="L60" s="10" t="s">
        <v>41</v>
      </c>
      <c r="M60" s="9">
        <v>0.43476176959593571</v>
      </c>
      <c r="N60" s="9">
        <v>0.55369853803061031</v>
      </c>
      <c r="O60" s="9">
        <v>0.69440628471564825</v>
      </c>
      <c r="P60" s="9">
        <v>0.61865902779069915</v>
      </c>
      <c r="Q60" s="9">
        <v>0.48434841082481606</v>
      </c>
      <c r="R60" s="9">
        <v>0.63948178584793836</v>
      </c>
      <c r="S60" s="9">
        <v>0.69488617598035318</v>
      </c>
      <c r="T60" s="9">
        <v>0.74576686612267373</v>
      </c>
      <c r="U60" s="9">
        <f t="shared" si="27"/>
        <v>4.8660088589086747</v>
      </c>
    </row>
    <row r="61" spans="1:23" x14ac:dyDescent="0.3">
      <c r="A61" t="s">
        <v>20</v>
      </c>
      <c r="B61" s="9">
        <v>6.3120971190194117</v>
      </c>
      <c r="C61" s="9">
        <v>6.05690428385783</v>
      </c>
      <c r="D61" s="9">
        <f t="shared" ref="D61:D65" si="28">B61+C61</f>
        <v>12.369001402877242</v>
      </c>
      <c r="E61" s="9">
        <f t="shared" ref="E61:E65" si="29">B61-C61</f>
        <v>0.25519283516158175</v>
      </c>
      <c r="L61" s="10" t="s">
        <v>42</v>
      </c>
      <c r="M61" s="9">
        <v>0.32706517600643614</v>
      </c>
      <c r="N61" s="9">
        <v>0.40425205463520708</v>
      </c>
      <c r="O61" s="9">
        <v>0.53582463417605219</v>
      </c>
      <c r="P61" s="9">
        <v>0.55763886300129206</v>
      </c>
      <c r="Q61" s="9">
        <v>0.32284499611751527</v>
      </c>
      <c r="R61" s="9">
        <v>0.49115559032540634</v>
      </c>
      <c r="S61" s="9">
        <v>0.5228077595150824</v>
      </c>
      <c r="T61" s="9">
        <v>0.60665147075989934</v>
      </c>
      <c r="U61" s="9">
        <f t="shared" si="27"/>
        <v>3.7682405445368903</v>
      </c>
    </row>
    <row r="62" spans="1:23" x14ac:dyDescent="0.3">
      <c r="A62" t="s">
        <v>21</v>
      </c>
      <c r="B62" s="9">
        <v>6.1819837092794252</v>
      </c>
      <c r="C62" s="9">
        <v>6.2519529618100016</v>
      </c>
      <c r="D62" s="9">
        <f t="shared" si="28"/>
        <v>12.433936671089427</v>
      </c>
      <c r="E62" s="9">
        <f t="shared" si="29"/>
        <v>-6.9969252530576398E-2</v>
      </c>
      <c r="L62" s="10" t="s">
        <v>43</v>
      </c>
      <c r="M62" s="9">
        <v>0.3795011661357468</v>
      </c>
      <c r="N62" s="9">
        <v>0.4836976562888079</v>
      </c>
      <c r="O62" s="9">
        <v>0.62214927254517216</v>
      </c>
      <c r="P62" s="9">
        <v>0.68779059418539668</v>
      </c>
      <c r="Q62" s="9">
        <v>0.4592229517049326</v>
      </c>
      <c r="R62" s="9">
        <v>0.4673696738215356</v>
      </c>
      <c r="S62" s="9">
        <v>0.65123347639607454</v>
      </c>
      <c r="T62" s="9">
        <v>0.64581131580049767</v>
      </c>
      <c r="U62" s="9">
        <f t="shared" si="27"/>
        <v>4.3967761068781641</v>
      </c>
    </row>
    <row r="63" spans="1:23" x14ac:dyDescent="0.3">
      <c r="A63" t="s">
        <v>22</v>
      </c>
      <c r="B63" s="9">
        <v>6.0835315840953612</v>
      </c>
      <c r="C63" s="9">
        <v>6.5052593298699248</v>
      </c>
      <c r="D63" s="9">
        <f t="shared" si="28"/>
        <v>12.588790913965287</v>
      </c>
      <c r="E63" s="9">
        <f t="shared" si="29"/>
        <v>-0.42172774577456362</v>
      </c>
      <c r="L63" s="10" t="s">
        <v>44</v>
      </c>
      <c r="M63" s="9">
        <v>0.39000441124129409</v>
      </c>
      <c r="N63" s="9">
        <v>0.45385280384250204</v>
      </c>
      <c r="O63" s="9">
        <v>0.54104954628466639</v>
      </c>
      <c r="P63" s="9">
        <v>0.65493355177343171</v>
      </c>
      <c r="Q63" s="9">
        <v>0.40712192004504483</v>
      </c>
      <c r="R63" s="9">
        <v>0.55282202362358146</v>
      </c>
      <c r="S63" s="9">
        <v>0.47276819321624725</v>
      </c>
      <c r="T63" s="9">
        <v>0.58796101178838045</v>
      </c>
      <c r="U63" s="9">
        <f t="shared" si="27"/>
        <v>4.0605134618151482</v>
      </c>
    </row>
    <row r="64" spans="1:23" x14ac:dyDescent="0.3">
      <c r="A64" t="s">
        <v>23</v>
      </c>
      <c r="B64" s="9">
        <v>6.103430739278255</v>
      </c>
      <c r="C64" s="9">
        <v>6.0773217676310907</v>
      </c>
      <c r="D64" s="9">
        <f t="shared" si="28"/>
        <v>12.180752506909347</v>
      </c>
      <c r="E64" s="9">
        <f t="shared" si="29"/>
        <v>2.6108971647164303E-2</v>
      </c>
      <c r="L64" s="10" t="s">
        <v>46</v>
      </c>
      <c r="M64" s="9">
        <v>0.39722360972521409</v>
      </c>
      <c r="N64" s="9">
        <v>0.50698247885835068</v>
      </c>
      <c r="O64" s="9">
        <v>0.6133930959018532</v>
      </c>
      <c r="P64" s="9">
        <v>0.67831955861418092</v>
      </c>
      <c r="Q64" s="9">
        <v>0.48934074292165369</v>
      </c>
      <c r="R64" s="9">
        <v>0.56949728022876456</v>
      </c>
      <c r="S64" s="9">
        <v>0.62051530413560041</v>
      </c>
      <c r="T64" s="9">
        <v>0.54727544909011883</v>
      </c>
      <c r="U64" s="9">
        <f t="shared" si="27"/>
        <v>4.4225475194757369</v>
      </c>
    </row>
    <row r="65" spans="1:21" x14ac:dyDescent="0.3">
      <c r="A65" t="s">
        <v>24</v>
      </c>
      <c r="B65" s="9">
        <v>6.2942983786095716</v>
      </c>
      <c r="C65" s="9">
        <v>7.1168797017995331</v>
      </c>
      <c r="D65" s="9">
        <f t="shared" si="28"/>
        <v>13.411178080409105</v>
      </c>
      <c r="E65" s="9">
        <f t="shared" si="29"/>
        <v>-0.82258132318996147</v>
      </c>
      <c r="L65" s="18" t="s">
        <v>54</v>
      </c>
      <c r="M65" s="9">
        <f>SUM(M57:M64)</f>
        <v>2.9262208386782551</v>
      </c>
      <c r="N65" s="9">
        <f t="shared" ref="N65:T65" si="30">SUM(N57:N64)</f>
        <v>3.6729467721079971</v>
      </c>
      <c r="O65" s="9">
        <f t="shared" si="30"/>
        <v>4.5414973239371825</v>
      </c>
      <c r="P65" s="9">
        <f t="shared" si="30"/>
        <v>5.1571549588050916</v>
      </c>
      <c r="Q65" s="9">
        <f t="shared" si="30"/>
        <v>3.4594681086354182</v>
      </c>
      <c r="R65" s="9">
        <f t="shared" si="30"/>
        <v>4.2848056013438294</v>
      </c>
      <c r="S65" s="9">
        <f t="shared" si="30"/>
        <v>4.7235454555182255</v>
      </c>
      <c r="T65" s="9">
        <f t="shared" si="30"/>
        <v>5.0413592720522988</v>
      </c>
    </row>
    <row r="66" spans="1:21" x14ac:dyDescent="0.3">
      <c r="M66" s="9">
        <f>AVERAGE(M57:M64)</f>
        <v>0.36577760483478189</v>
      </c>
      <c r="N66" s="9">
        <f t="shared" ref="N66:T66" si="31">AVERAGE(N57:N64)</f>
        <v>0.45911834651349964</v>
      </c>
      <c r="O66" s="9">
        <f t="shared" si="31"/>
        <v>0.56768716549214782</v>
      </c>
      <c r="P66" s="9">
        <f t="shared" si="31"/>
        <v>0.64464436985063645</v>
      </c>
      <c r="Q66" s="9">
        <f t="shared" si="31"/>
        <v>0.43243351357942728</v>
      </c>
      <c r="R66" s="9">
        <f t="shared" si="31"/>
        <v>0.53560070016797867</v>
      </c>
      <c r="S66" s="9">
        <f t="shared" si="31"/>
        <v>0.59044318193977818</v>
      </c>
      <c r="T66" s="9">
        <f t="shared" si="31"/>
        <v>0.63016990900653735</v>
      </c>
      <c r="U66" s="9">
        <f>AVERAGE(M66:T66)</f>
        <v>0.5282343489230984</v>
      </c>
    </row>
    <row r="68" spans="1:21" x14ac:dyDescent="0.3">
      <c r="A68" s="7"/>
      <c r="B68" s="6" t="s">
        <v>33</v>
      </c>
      <c r="C68" s="6" t="s">
        <v>34</v>
      </c>
      <c r="M68" s="6" t="s">
        <v>29</v>
      </c>
      <c r="N68" s="6" t="s">
        <v>31</v>
      </c>
      <c r="O68" s="6" t="s">
        <v>33</v>
      </c>
      <c r="P68" s="6" t="s">
        <v>34</v>
      </c>
      <c r="Q68" s="6" t="s">
        <v>35</v>
      </c>
      <c r="R68" s="6" t="s">
        <v>36</v>
      </c>
    </row>
    <row r="69" spans="1:21" x14ac:dyDescent="0.3">
      <c r="A69" t="s">
        <v>19</v>
      </c>
      <c r="B69" s="9">
        <v>12.422609116120949</v>
      </c>
      <c r="C69" s="9">
        <v>1.0329765146863545</v>
      </c>
      <c r="L69" s="10" t="s">
        <v>38</v>
      </c>
      <c r="M69" s="11">
        <f>U57</f>
        <v>3.5703225099357168</v>
      </c>
      <c r="N69" s="11">
        <f>M65</f>
        <v>2.9262208386782551</v>
      </c>
      <c r="O69" s="11">
        <f>M69+N69</f>
        <v>6.4965433486139723</v>
      </c>
      <c r="P69" s="11">
        <f>M69-N69</f>
        <v>0.64410167125746165</v>
      </c>
      <c r="Q69" s="9"/>
      <c r="R69" s="9"/>
      <c r="S69" s="9"/>
      <c r="T69" s="9"/>
      <c r="U69" s="9"/>
    </row>
    <row r="70" spans="1:21" x14ac:dyDescent="0.3">
      <c r="A70" t="s">
        <v>20</v>
      </c>
      <c r="B70" s="9">
        <v>12.369001402877242</v>
      </c>
      <c r="C70" s="9">
        <v>0.25519283516158175</v>
      </c>
      <c r="L70" s="10" t="s">
        <v>39</v>
      </c>
      <c r="M70" s="11">
        <f t="shared" ref="M70:M76" si="32">U58</f>
        <v>4.0400649956453334</v>
      </c>
      <c r="N70" s="11">
        <f>N65</f>
        <v>3.6729467721079971</v>
      </c>
      <c r="O70" s="11">
        <f t="shared" ref="O70:O76" si="33">M70+N70</f>
        <v>7.713011767753331</v>
      </c>
      <c r="P70" s="11">
        <f t="shared" ref="P70:P76" si="34">M70-N70</f>
        <v>0.36711822353733625</v>
      </c>
      <c r="Q70" s="9"/>
      <c r="R70" s="9"/>
      <c r="S70" s="9"/>
      <c r="T70" s="9"/>
      <c r="U70" s="9"/>
    </row>
    <row r="71" spans="1:21" x14ac:dyDescent="0.3">
      <c r="A71" t="s">
        <v>21</v>
      </c>
      <c r="B71" s="9">
        <v>12.433936671089427</v>
      </c>
      <c r="C71" s="9">
        <v>-6.9969252530576398E-2</v>
      </c>
      <c r="L71" s="10" t="s">
        <v>40</v>
      </c>
      <c r="M71" s="11">
        <f t="shared" si="32"/>
        <v>4.6825243338826326</v>
      </c>
      <c r="N71" s="11">
        <f>O65</f>
        <v>4.5414973239371825</v>
      </c>
      <c r="O71" s="11">
        <f t="shared" si="33"/>
        <v>9.2240216578198151</v>
      </c>
      <c r="P71" s="11">
        <f t="shared" si="34"/>
        <v>0.14102700994545003</v>
      </c>
      <c r="Q71" s="9"/>
      <c r="R71" s="9"/>
      <c r="S71" s="9"/>
      <c r="T71" s="9"/>
      <c r="U71" s="9"/>
    </row>
    <row r="72" spans="1:21" x14ac:dyDescent="0.3">
      <c r="A72" t="s">
        <v>22</v>
      </c>
      <c r="B72" s="9">
        <v>12.588790913965287</v>
      </c>
      <c r="C72" s="9">
        <v>-0.42172774577456362</v>
      </c>
      <c r="L72" s="10" t="s">
        <v>41</v>
      </c>
      <c r="M72" s="11">
        <f t="shared" si="32"/>
        <v>4.8660088589086747</v>
      </c>
      <c r="N72" s="11">
        <f>P65</f>
        <v>5.1571549588050916</v>
      </c>
      <c r="O72" s="11">
        <f t="shared" si="33"/>
        <v>10.023163817713765</v>
      </c>
      <c r="P72" s="11">
        <f t="shared" si="34"/>
        <v>-0.29114609989641682</v>
      </c>
      <c r="Q72" s="9"/>
      <c r="R72" s="9"/>
      <c r="S72" s="9"/>
      <c r="T72" s="9"/>
      <c r="U72" s="9"/>
    </row>
    <row r="73" spans="1:21" x14ac:dyDescent="0.3">
      <c r="A73" t="s">
        <v>23</v>
      </c>
      <c r="B73" s="9">
        <v>12.180752506909347</v>
      </c>
      <c r="C73" s="9">
        <v>2.6108971647164303E-2</v>
      </c>
      <c r="L73" s="10" t="s">
        <v>42</v>
      </c>
      <c r="M73" s="11">
        <f t="shared" si="32"/>
        <v>3.7682405445368903</v>
      </c>
      <c r="N73" s="11">
        <f>Q65</f>
        <v>3.4594681086354182</v>
      </c>
      <c r="O73" s="11">
        <f t="shared" si="33"/>
        <v>7.2277086531723089</v>
      </c>
      <c r="P73" s="11">
        <f t="shared" si="34"/>
        <v>0.30877243590147208</v>
      </c>
      <c r="Q73" s="9"/>
      <c r="R73" s="9"/>
      <c r="S73" s="9"/>
      <c r="T73" s="9"/>
      <c r="U73" s="9"/>
    </row>
    <row r="74" spans="1:21" x14ac:dyDescent="0.3">
      <c r="A74" t="s">
        <v>24</v>
      </c>
      <c r="B74" s="9">
        <v>13.411178080409105</v>
      </c>
      <c r="C74" s="9">
        <v>-0.82258132318996147</v>
      </c>
      <c r="L74" s="10" t="s">
        <v>43</v>
      </c>
      <c r="M74" s="11">
        <f t="shared" si="32"/>
        <v>4.3967761068781641</v>
      </c>
      <c r="N74" s="11">
        <f>R65</f>
        <v>4.2848056013438294</v>
      </c>
      <c r="O74" s="11">
        <f t="shared" si="33"/>
        <v>8.6815817082219944</v>
      </c>
      <c r="P74" s="11">
        <f t="shared" si="34"/>
        <v>0.11197050553433474</v>
      </c>
      <c r="Q74" s="9"/>
      <c r="R74" s="9"/>
      <c r="S74" s="9"/>
      <c r="T74" s="9"/>
      <c r="U74" s="9"/>
    </row>
    <row r="75" spans="1:21" x14ac:dyDescent="0.3">
      <c r="L75" s="10" t="s">
        <v>44</v>
      </c>
      <c r="M75" s="11">
        <f t="shared" si="32"/>
        <v>4.0605134618151482</v>
      </c>
      <c r="N75" s="11">
        <f>S65</f>
        <v>4.7235454555182255</v>
      </c>
      <c r="O75" s="11">
        <f t="shared" si="33"/>
        <v>8.7840589173333736</v>
      </c>
      <c r="P75" s="11">
        <f t="shared" si="34"/>
        <v>-0.6630319937030773</v>
      </c>
      <c r="Q75" s="9"/>
      <c r="R75" s="9"/>
      <c r="S75" s="9"/>
      <c r="T75" s="9"/>
      <c r="U75" s="9"/>
    </row>
    <row r="76" spans="1:21" x14ac:dyDescent="0.3">
      <c r="L76" s="10" t="s">
        <v>46</v>
      </c>
      <c r="M76" s="11">
        <f t="shared" si="32"/>
        <v>4.4225475194757369</v>
      </c>
      <c r="N76" s="11">
        <f>T65</f>
        <v>5.0413592720522988</v>
      </c>
      <c r="O76" s="11">
        <f t="shared" si="33"/>
        <v>9.4639067915280357</v>
      </c>
      <c r="P76" s="11">
        <f t="shared" si="34"/>
        <v>-0.61881175257656196</v>
      </c>
      <c r="Q76" s="9"/>
      <c r="R76" s="9"/>
      <c r="S76" s="9"/>
      <c r="T76" s="9"/>
      <c r="U76" s="9"/>
    </row>
    <row r="77" spans="1:21" x14ac:dyDescent="0.3">
      <c r="M77" s="9"/>
      <c r="N77" s="9"/>
      <c r="O77" s="9"/>
      <c r="P77" s="9"/>
      <c r="Q77" s="9"/>
      <c r="R77" s="9"/>
      <c r="S77" s="9"/>
      <c r="T77" s="9"/>
      <c r="U77" s="9"/>
    </row>
    <row r="78" spans="1:21" x14ac:dyDescent="0.3">
      <c r="M78" s="6" t="s">
        <v>33</v>
      </c>
      <c r="N78" s="6" t="s">
        <v>34</v>
      </c>
    </row>
    <row r="79" spans="1:21" x14ac:dyDescent="0.3">
      <c r="L79" s="10" t="s">
        <v>38</v>
      </c>
      <c r="M79" s="11">
        <f>O69</f>
        <v>6.4965433486139723</v>
      </c>
      <c r="N79" s="11">
        <f>P69</f>
        <v>0.64410167125746165</v>
      </c>
    </row>
    <row r="80" spans="1:21" x14ac:dyDescent="0.3">
      <c r="L80" s="10" t="s">
        <v>39</v>
      </c>
      <c r="M80" s="11">
        <f t="shared" ref="M80:N80" si="35">O70</f>
        <v>7.713011767753331</v>
      </c>
      <c r="N80" s="11">
        <f t="shared" si="35"/>
        <v>0.36711822353733625</v>
      </c>
    </row>
    <row r="81" spans="12:14" x14ac:dyDescent="0.3">
      <c r="L81" s="10" t="s">
        <v>40</v>
      </c>
      <c r="M81" s="11">
        <f t="shared" ref="M81:N81" si="36">O71</f>
        <v>9.2240216578198151</v>
      </c>
      <c r="N81" s="11">
        <f t="shared" si="36"/>
        <v>0.14102700994545003</v>
      </c>
    </row>
    <row r="82" spans="12:14" x14ac:dyDescent="0.3">
      <c r="L82" s="10" t="s">
        <v>41</v>
      </c>
      <c r="M82" s="11">
        <f t="shared" ref="M82:N82" si="37">O72</f>
        <v>10.023163817713765</v>
      </c>
      <c r="N82" s="11">
        <f t="shared" si="37"/>
        <v>-0.29114609989641682</v>
      </c>
    </row>
    <row r="83" spans="12:14" x14ac:dyDescent="0.3">
      <c r="L83" s="10" t="s">
        <v>42</v>
      </c>
      <c r="M83" s="11">
        <f t="shared" ref="M83:N83" si="38">O73</f>
        <v>7.2277086531723089</v>
      </c>
      <c r="N83" s="11">
        <f t="shared" si="38"/>
        <v>0.30877243590147208</v>
      </c>
    </row>
    <row r="84" spans="12:14" x14ac:dyDescent="0.3">
      <c r="L84" s="10" t="s">
        <v>43</v>
      </c>
      <c r="M84" s="11">
        <f t="shared" ref="M84:N84" si="39">O74</f>
        <v>8.6815817082219944</v>
      </c>
      <c r="N84" s="11">
        <f t="shared" si="39"/>
        <v>0.11197050553433474</v>
      </c>
    </row>
    <row r="85" spans="12:14" x14ac:dyDescent="0.3">
      <c r="L85" s="10" t="s">
        <v>44</v>
      </c>
      <c r="M85" s="11">
        <f t="shared" ref="M85:N85" si="40">O75</f>
        <v>8.7840589173333736</v>
      </c>
      <c r="N85" s="11">
        <f t="shared" si="40"/>
        <v>-0.6630319937030773</v>
      </c>
    </row>
    <row r="86" spans="12:14" x14ac:dyDescent="0.3">
      <c r="L86" s="10" t="s">
        <v>46</v>
      </c>
      <c r="M86" s="11">
        <f t="shared" ref="M86:N86" si="41">O76</f>
        <v>9.4639067915280357</v>
      </c>
      <c r="N86" s="11">
        <f t="shared" si="41"/>
        <v>-0.61881175257656196</v>
      </c>
    </row>
  </sheetData>
  <dataConsolidate function="average">
    <dataRefs count="7">
      <dataRef ref="H10" sheet="工作表1"/>
      <dataRef ref="H10" sheet="工作表2"/>
      <dataRef ref="H10" sheet="工作表3"/>
      <dataRef ref="H10" sheet="工作表4"/>
      <dataRef ref="H10" sheet="工作表5"/>
      <dataRef ref="H10" sheet="工作表6"/>
      <dataRef ref="H10" sheet="工作表7"/>
    </dataRefs>
  </dataConsolidate>
  <phoneticPr fontId="1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算術平均</vt:lpstr>
      <vt:lpstr>幾何平均 </vt:lpstr>
      <vt:lpstr>DEMATEL計算範本</vt:lpstr>
      <vt:lpstr>DEMATEL計算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eric</cp:lastModifiedBy>
  <dcterms:created xsi:type="dcterms:W3CDTF">2014-06-28T07:51:33Z</dcterms:created>
  <dcterms:modified xsi:type="dcterms:W3CDTF">2022-03-28T13:23:57Z</dcterms:modified>
</cp:coreProperties>
</file>